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D:\Masterplan Predare\Master Plan Covasna\Anexe\Anexa D - Tabele sisteme apa si clustere\"/>
    </mc:Choice>
  </mc:AlternateContent>
  <xr:revisionPtr revIDLastSave="0" documentId="13_ncr:1_{1BB260C4-FBDF-4F9D-8915-46CE747545E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Apa" sheetId="4" r:id="rId1"/>
    <sheet name="Apa uzata" sheetId="5" r:id="rId2"/>
    <sheet name="Agg peste 2.000 le" sheetId="6" r:id="rId3"/>
  </sheets>
  <externalReferences>
    <externalReference r:id="rId4"/>
  </externalReferences>
  <definedNames>
    <definedName name="_xlnm.Print_Area" localSheetId="2">'Agg peste 2.000 le'!$B$4:$G$31</definedName>
    <definedName name="_xlnm.Print_Area" localSheetId="0">Apa!$B$4:$I$137</definedName>
    <definedName name="_xlnm.Print_Area" localSheetId="1">'Apa uzata'!$B$4:$I$136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5" i="5" l="1"/>
  <c r="I110" i="5"/>
  <c r="I104" i="5" l="1"/>
  <c r="B17" i="6" l="1"/>
  <c r="B9" i="6"/>
  <c r="B10" i="6" s="1"/>
  <c r="B11" i="6" s="1"/>
  <c r="B12" i="6" s="1"/>
  <c r="B8" i="6"/>
  <c r="B7" i="6"/>
  <c r="B20" i="6" l="1"/>
  <c r="B21" i="6" s="1"/>
  <c r="B22" i="6" s="1"/>
  <c r="B23" i="6" s="1"/>
  <c r="B24" i="6" s="1"/>
  <c r="B25" i="6" s="1"/>
  <c r="B26" i="6" s="1"/>
  <c r="B27" i="6" s="1"/>
  <c r="B28" i="6" s="1"/>
  <c r="B29" i="6" s="1"/>
  <c r="H82" i="4"/>
  <c r="I108" i="5" l="1"/>
  <c r="I126" i="5"/>
  <c r="I127" i="5"/>
  <c r="I128" i="5"/>
  <c r="I129" i="5"/>
  <c r="I130" i="5"/>
  <c r="I131" i="5"/>
  <c r="I132" i="5"/>
  <c r="I134" i="5"/>
  <c r="I115" i="5"/>
  <c r="I116" i="5"/>
  <c r="I117" i="5"/>
  <c r="I118" i="5"/>
  <c r="I119" i="5"/>
  <c r="I120" i="5"/>
  <c r="I121" i="5"/>
  <c r="I122" i="5"/>
  <c r="I123" i="5"/>
  <c r="I124" i="5"/>
  <c r="I125" i="5"/>
  <c r="I114" i="5"/>
  <c r="I113" i="5"/>
  <c r="I101" i="5"/>
  <c r="I98" i="5"/>
  <c r="I96" i="5"/>
  <c r="I93" i="5"/>
  <c r="I89" i="5"/>
  <c r="I87" i="5"/>
  <c r="I83" i="5"/>
  <c r="I81" i="5"/>
  <c r="I79" i="5"/>
  <c r="I77" i="5"/>
  <c r="I73" i="5"/>
  <c r="I69" i="5"/>
  <c r="I65" i="5"/>
  <c r="I62" i="5"/>
  <c r="I58" i="5"/>
  <c r="I53" i="5"/>
  <c r="I49" i="5"/>
  <c r="I47" i="5"/>
  <c r="I36" i="5"/>
  <c r="I24" i="5"/>
  <c r="I5" i="5"/>
  <c r="H137" i="4" l="1"/>
  <c r="H136" i="4"/>
  <c r="H135" i="4"/>
  <c r="H133" i="4"/>
  <c r="H129" i="4"/>
  <c r="H127" i="4"/>
  <c r="H126" i="4"/>
  <c r="H125" i="4"/>
  <c r="H118" i="4"/>
  <c r="H117" i="4"/>
  <c r="H116" i="4"/>
  <c r="H115" i="4"/>
  <c r="H103" i="4"/>
  <c r="H102" i="4"/>
  <c r="H101" i="4"/>
  <c r="H100" i="4"/>
  <c r="H99" i="4"/>
  <c r="H91" i="4"/>
  <c r="H90" i="4"/>
  <c r="H88" i="4"/>
  <c r="H87" i="4"/>
  <c r="H85" i="4"/>
  <c r="H83" i="4"/>
  <c r="G81" i="4"/>
  <c r="G80" i="4"/>
  <c r="G78" i="4"/>
  <c r="G77" i="4"/>
  <c r="G76" i="4"/>
  <c r="G75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8" i="4"/>
  <c r="G56" i="4"/>
  <c r="H55" i="4"/>
  <c r="H53" i="4"/>
  <c r="H51" i="4"/>
  <c r="H49" i="4"/>
  <c r="G48" i="4"/>
  <c r="H48" i="4" s="1"/>
  <c r="H45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2" i="4"/>
  <c r="G11" i="4"/>
  <c r="G10" i="4"/>
  <c r="G9" i="4"/>
  <c r="G8" i="4"/>
  <c r="G7" i="4"/>
  <c r="G5" i="4"/>
  <c r="I118" i="4" l="1"/>
  <c r="I103" i="4"/>
  <c r="I91" i="4"/>
  <c r="H56" i="4"/>
  <c r="I56" i="4" s="1"/>
  <c r="H5" i="4"/>
  <c r="I5" i="4" s="1"/>
</calcChain>
</file>

<file path=xl/sharedStrings.xml><?xml version="1.0" encoding="utf-8"?>
<sst xmlns="http://schemas.openxmlformats.org/spreadsheetml/2006/main" count="702" uniqueCount="191">
  <si>
    <t>Nr. crt.</t>
  </si>
  <si>
    <t>Sfantu Gheorghe</t>
  </si>
  <si>
    <t>Arcus</t>
  </si>
  <si>
    <t>Ilieni</t>
  </si>
  <si>
    <t>Ozun</t>
  </si>
  <si>
    <t>Moacsa</t>
  </si>
  <si>
    <t>Borosneu Mare</t>
  </si>
  <si>
    <t>Chichis</t>
  </si>
  <si>
    <t>Valcele</t>
  </si>
  <si>
    <t>Micfalau</t>
  </si>
  <si>
    <t>Baraolt</t>
  </si>
  <si>
    <t>Aita Mare</t>
  </si>
  <si>
    <t>Belin</t>
  </si>
  <si>
    <t>Targu Secuiesc</t>
  </si>
  <si>
    <t>Sanzieni</t>
  </si>
  <si>
    <t>Ojdula</t>
  </si>
  <si>
    <t>Ghelinta</t>
  </si>
  <si>
    <t>Turia</t>
  </si>
  <si>
    <t>Poian</t>
  </si>
  <si>
    <t>Estelnic</t>
  </si>
  <si>
    <t>Covasna</t>
  </si>
  <si>
    <t>Zabala</t>
  </si>
  <si>
    <t>Comandau</t>
  </si>
  <si>
    <t>Intorsura Buzaului</t>
  </si>
  <si>
    <t>Valea Mare</t>
  </si>
  <si>
    <t>Sita Buzaului</t>
  </si>
  <si>
    <t>Lemnia</t>
  </si>
  <si>
    <t>Catalina</t>
  </si>
  <si>
    <t>Nr. crt</t>
  </si>
  <si>
    <t>Unitate administritaiv teritoriala</t>
  </si>
  <si>
    <t>Localitati componente</t>
  </si>
  <si>
    <t>Populatie 2019/ localitate</t>
  </si>
  <si>
    <t>Populatie/ sistem de alimentare cu apa</t>
  </si>
  <si>
    <t>Populatie/ zona de alimentare cu apa</t>
  </si>
  <si>
    <t>Cluster</t>
  </si>
  <si>
    <t>Aglomerari componente</t>
  </si>
  <si>
    <t>Unitati adminstrativ teritoriale</t>
  </si>
  <si>
    <t>Locaitati componente</t>
  </si>
  <si>
    <t>Populatie echivalenta/ aglomerare</t>
  </si>
  <si>
    <t>Populatie echivalenta/ cluster</t>
  </si>
  <si>
    <t>Chilieni</t>
  </si>
  <si>
    <t>Coseni</t>
  </si>
  <si>
    <t>Dobolii de Jos</t>
  </si>
  <si>
    <t>Sancraiu + Szalomer</t>
  </si>
  <si>
    <t>Benedek Mezo</t>
  </si>
  <si>
    <t>Bicfalau</t>
  </si>
  <si>
    <t>Lisnau</t>
  </si>
  <si>
    <t>Lisnau Vale</t>
  </si>
  <si>
    <t>Lunca Ozunului</t>
  </si>
  <si>
    <t>Magherus</t>
  </si>
  <si>
    <t>Santionlunca</t>
  </si>
  <si>
    <t>Bacel</t>
  </si>
  <si>
    <t>Ariusd</t>
  </si>
  <si>
    <t>Araci</t>
  </si>
  <si>
    <t>Hetea</t>
  </si>
  <si>
    <t>Dobarlau</t>
  </si>
  <si>
    <t>Marcus</t>
  </si>
  <si>
    <t>Lunca Marcusului</t>
  </si>
  <si>
    <t>Padureni</t>
  </si>
  <si>
    <t>Let</t>
  </si>
  <si>
    <t>Tufalau</t>
  </si>
  <si>
    <t>Lunga</t>
  </si>
  <si>
    <t>Cernat</t>
  </si>
  <si>
    <t>Albis</t>
  </si>
  <si>
    <t>Icafalau</t>
  </si>
  <si>
    <t>Alungeni</t>
  </si>
  <si>
    <t>Casinu Mic</t>
  </si>
  <si>
    <t>Petriceni</t>
  </si>
  <si>
    <t>Valea Seaca</t>
  </si>
  <si>
    <t>Belani</t>
  </si>
  <si>
    <t>Valea Scurta</t>
  </si>
  <si>
    <t>Hilib</t>
  </si>
  <si>
    <t>Hatuica</t>
  </si>
  <si>
    <t>Imeni</t>
  </si>
  <si>
    <t>Marcusa</t>
  </si>
  <si>
    <t>Martineni</t>
  </si>
  <si>
    <t>Valea Crisului</t>
  </si>
  <si>
    <t>Calnic</t>
  </si>
  <si>
    <t>Ghidfalau</t>
  </si>
  <si>
    <t>Zoltan</t>
  </si>
  <si>
    <t>Fotos</t>
  </si>
  <si>
    <t>Anghelus</t>
  </si>
  <si>
    <t>Bodoc</t>
  </si>
  <si>
    <t>Zalan</t>
  </si>
  <si>
    <t>Olteni</t>
  </si>
  <si>
    <t>Malnas Bai</t>
  </si>
  <si>
    <t>Malnas</t>
  </si>
  <si>
    <t>Sancraiu</t>
  </si>
  <si>
    <t>Tinoasa</t>
  </si>
  <si>
    <t>Sasausi</t>
  </si>
  <si>
    <t>Harale</t>
  </si>
  <si>
    <t>Bradet</t>
  </si>
  <si>
    <t>Floroaia</t>
  </si>
  <si>
    <t>Barcani</t>
  </si>
  <si>
    <t>Ladauti</t>
  </si>
  <si>
    <t>Saramas</t>
  </si>
  <si>
    <t>Scradoasa</t>
  </si>
  <si>
    <t>Chiurus</t>
  </si>
  <si>
    <t>Belin Vale</t>
  </si>
  <si>
    <t>Aita Medie</t>
  </si>
  <si>
    <t>Racosu de Sus</t>
  </si>
  <si>
    <t>Biborteni</t>
  </si>
  <si>
    <t>Bodos</t>
  </si>
  <si>
    <t>Batanii Mari</t>
  </si>
  <si>
    <t>Batanii Mici</t>
  </si>
  <si>
    <t>Bradut</t>
  </si>
  <si>
    <t>Filia</t>
  </si>
  <si>
    <t>Doboseni</t>
  </si>
  <si>
    <t>Talisoara</t>
  </si>
  <si>
    <t>Herculian</t>
  </si>
  <si>
    <t>Dalnic</t>
  </si>
  <si>
    <t>Peteni</t>
  </si>
  <si>
    <t>Mereni</t>
  </si>
  <si>
    <t>Lutoasa</t>
  </si>
  <si>
    <t>Bretcu</t>
  </si>
  <si>
    <t>Martanus</t>
  </si>
  <si>
    <t>Borosneu Mic</t>
  </si>
  <si>
    <t>Valea Mica</t>
  </si>
  <si>
    <t>Dobolii de Sus</t>
  </si>
  <si>
    <t>Borosneu Mic - Valea Mare</t>
  </si>
  <si>
    <t>Valea Dobaraului</t>
  </si>
  <si>
    <t>Vama Buzaului (jud. Brasov)</t>
  </si>
  <si>
    <t>Acris</t>
  </si>
  <si>
    <t>Vama Buzaului</t>
  </si>
  <si>
    <t>Buzaiel</t>
  </si>
  <si>
    <t>Haghig</t>
  </si>
  <si>
    <t>Iaras</t>
  </si>
  <si>
    <t>Capeni</t>
  </si>
  <si>
    <t>Miclosoara</t>
  </si>
  <si>
    <t>Varghis</t>
  </si>
  <si>
    <t>Aita Seaca</t>
  </si>
  <si>
    <t>Ozunca Bai</t>
  </si>
  <si>
    <t>Bixad</t>
  </si>
  <si>
    <t>Valea Zalanului</t>
  </si>
  <si>
    <t>Aninoasa</t>
  </si>
  <si>
    <t>Saciova</t>
  </si>
  <si>
    <t>Reci</t>
  </si>
  <si>
    <t>Bita</t>
  </si>
  <si>
    <t>Oituz</t>
  </si>
  <si>
    <t>Surcea</t>
  </si>
  <si>
    <t>Tamasfalau</t>
  </si>
  <si>
    <t>Brates</t>
  </si>
  <si>
    <t>Pachia</t>
  </si>
  <si>
    <t>Telechia</t>
  </si>
  <si>
    <t>Zagon</t>
  </si>
  <si>
    <t>Papauti</t>
  </si>
  <si>
    <t xml:space="preserve">Santionlunca </t>
  </si>
  <si>
    <t>Feldioara (jud. Brasov)</t>
  </si>
  <si>
    <t>Prejmer (jud. Brasov)</t>
  </si>
  <si>
    <t>Sugas Bai</t>
  </si>
  <si>
    <t>Sistem de alimentare cu apa</t>
  </si>
  <si>
    <t>Aninioasa</t>
  </si>
  <si>
    <t>Valea Dobarlaului</t>
  </si>
  <si>
    <t xml:space="preserve">Zagon </t>
  </si>
  <si>
    <t>Zabratau</t>
  </si>
  <si>
    <t>Crasna</t>
  </si>
  <si>
    <t>Merisor</t>
  </si>
  <si>
    <t>Carpinenii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</si>
  <si>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</si>
  <si>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</si>
  <si>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</si>
  <si>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</si>
  <si>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</si>
  <si>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</si>
  <si>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</si>
  <si>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</si>
  <si>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</si>
  <si>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</si>
  <si>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</si>
  <si>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</si>
  <si>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</si>
  <si>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</si>
  <si>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</si>
  <si>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</si>
  <si>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</si>
  <si>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</si>
  <si>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</si>
  <si>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</si>
  <si>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</si>
  <si>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</si>
  <si>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</si>
  <si>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</si>
  <si>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Zona majora de alimentare cu apa</t>
  </si>
  <si>
    <t>Baile Balvanyos</t>
  </si>
  <si>
    <t>Barcani*</t>
  </si>
  <si>
    <t>Nota(*):</t>
  </si>
  <si>
    <t>Aglomerarea Barcani, chiar daca are o populatie de 2.299 locuitori, datorita densitatii mici de locuitori nu este tratata ca fiind o aglomerare cu peste 2.000 l.e.</t>
  </si>
  <si>
    <t>Aglomerari cu peste 2.000 l.e.</t>
  </si>
  <si>
    <t>Ladauti*</t>
  </si>
  <si>
    <t>Saramas*</t>
  </si>
  <si>
    <t>Aglomerarea Barcani, chiar daca are o populatie de peste 2.000 l.e. locuitori, datorita densitatii mici de locuitori nu este tratata ca fiind o aglomerare cu peste 2.000 l.e.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</si>
</sst>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0" borderId="6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1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Fill="1" applyBorder="1" applyAlignment="1">
      <alignment horizontal="center" wrapText="1"/>
    </xf>
    <xf numFmtId="3" fontId="0" fillId="0" borderId="9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/>
    </xf>
    <xf numFmtId="3" fontId="0" fillId="0" borderId="11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3" fontId="0" fillId="0" borderId="12" xfId="0" applyNumberFormat="1" applyFill="1" applyBorder="1" applyAlignment="1">
      <alignment horizontal="center" vertical="center"/>
    </xf>
    <xf numFmtId="3" fontId="0" fillId="0" borderId="15" xfId="0" applyNumberFormat="1" applyBorder="1" applyAlignment="1">
      <alignment horizont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3" fontId="0" fillId="0" borderId="24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3" fontId="0" fillId="0" borderId="16" xfId="0" applyNumberFormat="1" applyBorder="1" applyAlignment="1">
      <alignment horizontal="center" vertical="center" wrapText="1"/>
    </xf>
    <xf numFmtId="3" fontId="0" fillId="0" borderId="15" xfId="0" applyNumberFormat="1" applyBorder="1" applyAlignment="1">
      <alignment horizontal="center" vertical="center" wrapText="1"/>
    </xf>
    <xf numFmtId="3" fontId="0" fillId="0" borderId="22" xfId="0" applyNumberFormat="1" applyBorder="1" applyAlignment="1">
      <alignment horizontal="center" vertical="center" wrapText="1"/>
    </xf>
    <xf numFmtId="3" fontId="0" fillId="0" borderId="23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0" fontId="0" fillId="0" borderId="15" xfId="0" applyNumberForma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16" xfId="0" applyFill="1" applyBorder="1" applyAlignment="1">
      <alignment wrapText="1"/>
    </xf>
    <xf numFmtId="0" fontId="0" fillId="0" borderId="17" xfId="0" applyFill="1" applyBorder="1" applyAlignment="1">
      <alignment wrapText="1"/>
    </xf>
    <xf numFmtId="0" fontId="0" fillId="0" borderId="16" xfId="0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5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25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13" xfId="0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0" fillId="0" borderId="24" xfId="0" applyNumberFormat="1" applyFill="1" applyBorder="1" applyAlignment="1">
      <alignment horizontal="center" vertical="center" wrapText="1"/>
    </xf>
    <xf numFmtId="3" fontId="0" fillId="0" borderId="17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3" fontId="0" fillId="0" borderId="37" xfId="0" applyNumberFormat="1" applyBorder="1" applyAlignment="1">
      <alignment horizontal="center" vertical="center" wrapText="1"/>
    </xf>
    <xf numFmtId="3" fontId="0" fillId="0" borderId="9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3" fontId="0" fillId="0" borderId="7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>
      <alignment horizontal="left" vertical="top"/>
    </xf>
    <xf numFmtId="0" fontId="0" fillId="0" borderId="43" xfId="0" applyFill="1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in%20Preda\Desktop\Pentru%20lucru-%2015.03.2020\Prognoza%20Pop.Rezidenta_COVASNA-2020-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ASNA_POP FORECAST_2020-2060"/>
      <sheetName val="TEMPO_POP105A_21_10_2019"/>
    </sheetNames>
    <sheetDataSet>
      <sheetData sheetId="0">
        <row r="9">
          <cell r="L9">
            <v>51567.458640426143</v>
          </cell>
        </row>
        <row r="10">
          <cell r="L10">
            <v>771.84646516749149</v>
          </cell>
        </row>
        <row r="11">
          <cell r="L11">
            <v>506.7011635634999</v>
          </cell>
        </row>
        <row r="14">
          <cell r="L14">
            <v>15984.204303101847</v>
          </cell>
        </row>
        <row r="15">
          <cell r="L15">
            <v>1463.4888355437406</v>
          </cell>
        </row>
        <row r="42">
          <cell r="L42">
            <v>1485.4993873781614</v>
          </cell>
        </row>
        <row r="69">
          <cell r="L69">
            <v>1512.8818645648557</v>
          </cell>
        </row>
        <row r="72">
          <cell r="L72">
            <v>612.19395424537799</v>
          </cell>
        </row>
        <row r="73">
          <cell r="L73">
            <v>217.10392626593276</v>
          </cell>
        </row>
        <row r="93">
          <cell r="L93">
            <v>1341.7413821480168</v>
          </cell>
        </row>
        <row r="94">
          <cell r="L94">
            <v>446.92114551140207</v>
          </cell>
        </row>
        <row r="95">
          <cell r="L95">
            <v>298.2734122122049</v>
          </cell>
        </row>
        <row r="96">
          <cell r="L96">
            <v>622.95135599729349</v>
          </cell>
        </row>
        <row r="97">
          <cell r="L97">
            <v>593.61298758297823</v>
          </cell>
        </row>
        <row r="100">
          <cell r="L100">
            <v>3222.3307975056237</v>
          </cell>
        </row>
        <row r="101">
          <cell r="L101">
            <v>395.09002797944515</v>
          </cell>
        </row>
        <row r="102">
          <cell r="L102">
            <v>272.84682625313167</v>
          </cell>
        </row>
        <row r="105">
          <cell r="L105">
            <v>996.52658047290754</v>
          </cell>
        </row>
        <row r="106">
          <cell r="L106">
            <v>506.57582795384303</v>
          </cell>
        </row>
        <row r="121">
          <cell r="L121">
            <v>875.26132436040461</v>
          </cell>
        </row>
        <row r="123">
          <cell r="L123">
            <v>277.73655432218425</v>
          </cell>
        </row>
        <row r="140">
          <cell r="L140">
            <v>1073.7842839639377</v>
          </cell>
        </row>
        <row r="141">
          <cell r="L141">
            <v>551.56132618912648</v>
          </cell>
        </row>
        <row r="142">
          <cell r="L142">
            <v>365.75165956512996</v>
          </cell>
        </row>
        <row r="161">
          <cell r="L161">
            <v>309.03081396412045</v>
          </cell>
        </row>
        <row r="164">
          <cell r="L164">
            <v>3175.3894080427185</v>
          </cell>
        </row>
        <row r="165">
          <cell r="L165">
            <v>266.00120695645808</v>
          </cell>
        </row>
        <row r="168">
          <cell r="L168">
            <v>2438.9963608434068</v>
          </cell>
        </row>
        <row r="169">
          <cell r="L169">
            <v>354.01631219940384</v>
          </cell>
        </row>
        <row r="170">
          <cell r="L170">
            <v>464.52416655999122</v>
          </cell>
        </row>
        <row r="171">
          <cell r="L171">
            <v>70.412084194356567</v>
          </cell>
        </row>
        <row r="172">
          <cell r="L172">
            <v>141.80211400252364</v>
          </cell>
        </row>
        <row r="173">
          <cell r="L173">
            <v>111.48579997439789</v>
          </cell>
        </row>
        <row r="174">
          <cell r="L174">
            <v>751.06223140647</v>
          </cell>
        </row>
        <row r="177">
          <cell r="L177">
            <v>1272.3072435674708</v>
          </cell>
        </row>
        <row r="178">
          <cell r="L178">
            <v>456.70060164950718</v>
          </cell>
        </row>
        <row r="187">
          <cell r="L187">
            <v>2669.7915257026866</v>
          </cell>
        </row>
        <row r="188">
          <cell r="L188">
            <v>256.22175081835303</v>
          </cell>
        </row>
        <row r="189">
          <cell r="L189">
            <v>940.7836804857086</v>
          </cell>
        </row>
        <row r="190">
          <cell r="L190">
            <v>614.14984547299889</v>
          </cell>
        </row>
        <row r="198">
          <cell r="L198">
            <v>3595.9060219812372</v>
          </cell>
        </row>
        <row r="199">
          <cell r="L199">
            <v>342.28096483367779</v>
          </cell>
        </row>
        <row r="202">
          <cell r="L202">
            <v>2147.5685679278749</v>
          </cell>
        </row>
        <row r="203">
          <cell r="L203">
            <v>517.33322970575853</v>
          </cell>
        </row>
        <row r="204">
          <cell r="L204">
            <v>394.11208236563465</v>
          </cell>
        </row>
        <row r="205">
          <cell r="L205">
            <v>1317.2927418027541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9C059-B114-4A18-AF3B-397DC8914D7E}">
  <sheetPr>
    <pageSetUpPr fitToPage="1"/>
  </sheetPr>
  <dimension ref="B3:I137"/>
  <sheetViews>
    <sheetView view="pageBreakPreview" topLeftCell="A106" zoomScale="85" zoomScaleNormal="100" zoomScaleSheetLayoutView="85" workbookViewId="0">
      <selection activeCell="I56" sqref="I56:I90"/>
    </sheetView>
  </sheetViews>
  <sheetFormatPr defaultRowHeight="15" x14ac:dyDescent="0.25"/>
  <cols>
    <col min="1" max="1" width="3.42578125" customWidth="1"/>
    <col min="3" max="3" width="18" customWidth="1"/>
    <col min="4" max="4" width="17.85546875" customWidth="1"/>
    <col min="5" max="5" width="18.140625" customWidth="1"/>
    <col min="6" max="6" width="19" customWidth="1"/>
    <col min="7" max="7" width="12.5703125" customWidth="1"/>
    <col min="8" max="8" width="17.140625" customWidth="1"/>
    <col min="9" max="9" width="15" customWidth="1"/>
  </cols>
  <sheetData>
    <row r="3" spans="2:9" ht="15.75" thickBot="1" x14ac:dyDescent="0.3"/>
    <row r="4" spans="2:9" ht="57" customHeight="1" thickBot="1" x14ac:dyDescent="0.3">
      <c r="B4" s="32" t="s">
        <v>28</v>
      </c>
      <c r="C4" s="22" t="s">
        <v>182</v>
      </c>
      <c r="D4" s="14" t="s">
        <v>150</v>
      </c>
      <c r="E4" s="14" t="s">
        <v>29</v>
      </c>
      <c r="F4" s="14" t="s">
        <v>30</v>
      </c>
      <c r="G4" s="14" t="s">
        <v>31</v>
      </c>
      <c r="H4" s="14" t="s">
        <v>32</v>
      </c>
      <c r="I4" s="15" t="s">
        <v>33</v>
      </c>
    </row>
    <row r="5" spans="2:9" ht="16.5" customHeight="1" x14ac:dyDescent="0.25">
      <c r="B5" s="58" t="s">
        <v>158</v>
      </c>
      <c r="C5" s="63" t="s">
        <v>1</v>
      </c>
      <c r="D5" s="66" t="s">
        <v>1</v>
      </c>
      <c r="E5" s="66" t="s">
        <v>1</v>
      </c>
      <c r="F5" s="2" t="s">
        <v>1</v>
      </c>
      <c r="G5" s="56">
        <f>'[1]COVASNA_POP FORECAST_2020-2060'!$L$9</f>
        <v>51567.458640426143</v>
      </c>
      <c r="H5" s="56">
        <f>SUM(G5:G44)</f>
        <v>82097.490770738979</v>
      </c>
      <c r="I5" s="73">
        <f>H5+H45+H48+H49+H51+H53+H55</f>
        <v>88796.521584703107</v>
      </c>
    </row>
    <row r="6" spans="2:9" ht="16.5" customHeight="1" x14ac:dyDescent="0.25">
      <c r="B6" s="59"/>
      <c r="C6" s="70"/>
      <c r="D6" s="57"/>
      <c r="E6" s="57"/>
      <c r="F6" s="20" t="s">
        <v>149</v>
      </c>
      <c r="G6" s="57"/>
      <c r="H6" s="71"/>
      <c r="I6" s="74"/>
    </row>
    <row r="7" spans="2:9" ht="16.5" customHeight="1" x14ac:dyDescent="0.25">
      <c r="B7" s="59"/>
      <c r="C7" s="64"/>
      <c r="D7" s="67"/>
      <c r="E7" s="67"/>
      <c r="F7" s="1" t="s">
        <v>40</v>
      </c>
      <c r="G7" s="18">
        <f>'[1]COVASNA_POP FORECAST_2020-2060'!$L$10</f>
        <v>771.84646516749149</v>
      </c>
      <c r="H7" s="62"/>
      <c r="I7" s="75"/>
    </row>
    <row r="8" spans="2:9" ht="16.5" customHeight="1" x14ac:dyDescent="0.25">
      <c r="B8" s="59"/>
      <c r="C8" s="64"/>
      <c r="D8" s="67"/>
      <c r="E8" s="67"/>
      <c r="F8" s="1" t="s">
        <v>41</v>
      </c>
      <c r="G8" s="18">
        <f>'[1]COVASNA_POP FORECAST_2020-2060'!$L$11</f>
        <v>506.7011635634999</v>
      </c>
      <c r="H8" s="62"/>
      <c r="I8" s="75"/>
    </row>
    <row r="9" spans="2:9" ht="16.5" customHeight="1" x14ac:dyDescent="0.25">
      <c r="B9" s="59"/>
      <c r="C9" s="64"/>
      <c r="D9" s="67"/>
      <c r="E9" s="1" t="s">
        <v>2</v>
      </c>
      <c r="F9" s="1" t="s">
        <v>2</v>
      </c>
      <c r="G9" s="18">
        <f>'[1]COVASNA_POP FORECAST_2020-2060'!$L$42</f>
        <v>1485.4993873781614</v>
      </c>
      <c r="H9" s="62"/>
      <c r="I9" s="75"/>
    </row>
    <row r="10" spans="2:9" ht="16.5" customHeight="1" x14ac:dyDescent="0.25">
      <c r="B10" s="59"/>
      <c r="C10" s="64"/>
      <c r="D10" s="67"/>
      <c r="E10" s="67" t="s">
        <v>3</v>
      </c>
      <c r="F10" s="1" t="s">
        <v>3</v>
      </c>
      <c r="G10" s="18">
        <f>'[1]COVASNA_POP FORECAST_2020-2060'!$L$140</f>
        <v>1073.7842839639377</v>
      </c>
      <c r="H10" s="62"/>
      <c r="I10" s="75"/>
    </row>
    <row r="11" spans="2:9" ht="16.5" customHeight="1" x14ac:dyDescent="0.25">
      <c r="B11" s="59"/>
      <c r="C11" s="64"/>
      <c r="D11" s="67"/>
      <c r="E11" s="67"/>
      <c r="F11" s="1" t="s">
        <v>42</v>
      </c>
      <c r="G11" s="18">
        <f>'[1]COVASNA_POP FORECAST_2020-2060'!$L$141</f>
        <v>551.56132618912648</v>
      </c>
      <c r="H11" s="62"/>
      <c r="I11" s="75"/>
    </row>
    <row r="12" spans="2:9" ht="16.5" customHeight="1" x14ac:dyDescent="0.25">
      <c r="B12" s="59"/>
      <c r="C12" s="64"/>
      <c r="D12" s="67"/>
      <c r="E12" s="67"/>
      <c r="F12" s="1" t="s">
        <v>43</v>
      </c>
      <c r="G12" s="18">
        <f>'[1]COVASNA_POP FORECAST_2020-2060'!$L$142</f>
        <v>365.75165956512996</v>
      </c>
      <c r="H12" s="62"/>
      <c r="I12" s="75"/>
    </row>
    <row r="13" spans="2:9" ht="16.5" customHeight="1" x14ac:dyDescent="0.25">
      <c r="B13" s="59"/>
      <c r="C13" s="64"/>
      <c r="D13" s="67"/>
      <c r="E13" s="67"/>
      <c r="F13" s="1" t="s">
        <v>44</v>
      </c>
      <c r="G13" s="5">
        <v>200</v>
      </c>
      <c r="H13" s="62"/>
      <c r="I13" s="75"/>
    </row>
    <row r="14" spans="2:9" ht="16.5" customHeight="1" x14ac:dyDescent="0.25">
      <c r="B14" s="59"/>
      <c r="C14" s="64"/>
      <c r="D14" s="67"/>
      <c r="E14" s="67" t="s">
        <v>7</v>
      </c>
      <c r="F14" s="1" t="s">
        <v>7</v>
      </c>
      <c r="G14" s="18">
        <f>'[1]COVASNA_POP FORECAST_2020-2060'!$L$105</f>
        <v>996.52658047290754</v>
      </c>
      <c r="H14" s="62"/>
      <c r="I14" s="75"/>
    </row>
    <row r="15" spans="2:9" ht="16.5" customHeight="1" x14ac:dyDescent="0.25">
      <c r="B15" s="59"/>
      <c r="C15" s="64"/>
      <c r="D15" s="67"/>
      <c r="E15" s="67"/>
      <c r="F15" s="1" t="s">
        <v>51</v>
      </c>
      <c r="G15" s="18">
        <f>'[1]COVASNA_POP FORECAST_2020-2060'!$L$106</f>
        <v>506.57582795384303</v>
      </c>
      <c r="H15" s="62"/>
      <c r="I15" s="75"/>
    </row>
    <row r="16" spans="2:9" ht="16.5" customHeight="1" x14ac:dyDescent="0.25">
      <c r="B16" s="59"/>
      <c r="C16" s="64"/>
      <c r="D16" s="67"/>
      <c r="E16" s="67" t="s">
        <v>4</v>
      </c>
      <c r="F16" s="1" t="s">
        <v>4</v>
      </c>
      <c r="G16" s="18">
        <f>'[1]COVASNA_POP FORECAST_2020-2060'!$L$168</f>
        <v>2438.9963608434068</v>
      </c>
      <c r="H16" s="62"/>
      <c r="I16" s="75"/>
    </row>
    <row r="17" spans="2:9" ht="16.5" customHeight="1" x14ac:dyDescent="0.25">
      <c r="B17" s="59"/>
      <c r="C17" s="64"/>
      <c r="D17" s="67"/>
      <c r="E17" s="67"/>
      <c r="F17" s="1" t="s">
        <v>45</v>
      </c>
      <c r="G17" s="18">
        <f>'[1]COVASNA_POP FORECAST_2020-2060'!$L$169</f>
        <v>354.01631219940384</v>
      </c>
      <c r="H17" s="62"/>
      <c r="I17" s="75"/>
    </row>
    <row r="18" spans="2:9" ht="16.5" customHeight="1" x14ac:dyDescent="0.25">
      <c r="B18" s="59"/>
      <c r="C18" s="64"/>
      <c r="D18" s="67"/>
      <c r="E18" s="67"/>
      <c r="F18" s="1" t="s">
        <v>46</v>
      </c>
      <c r="G18" s="18">
        <f>'[1]COVASNA_POP FORECAST_2020-2060'!$L$170</f>
        <v>464.52416655999122</v>
      </c>
      <c r="H18" s="62"/>
      <c r="I18" s="75"/>
    </row>
    <row r="19" spans="2:9" ht="16.5" customHeight="1" x14ac:dyDescent="0.25">
      <c r="B19" s="59"/>
      <c r="C19" s="64"/>
      <c r="D19" s="67"/>
      <c r="E19" s="67"/>
      <c r="F19" s="1" t="s">
        <v>47</v>
      </c>
      <c r="G19" s="18">
        <f>'[1]COVASNA_POP FORECAST_2020-2060'!$L$171</f>
        <v>70.412084194356567</v>
      </c>
      <c r="H19" s="62"/>
      <c r="I19" s="75"/>
    </row>
    <row r="20" spans="2:9" ht="16.5" customHeight="1" x14ac:dyDescent="0.25">
      <c r="B20" s="59"/>
      <c r="C20" s="64"/>
      <c r="D20" s="67"/>
      <c r="E20" s="67"/>
      <c r="F20" s="1" t="s">
        <v>48</v>
      </c>
      <c r="G20" s="18">
        <f>'[1]COVASNA_POP FORECAST_2020-2060'!$L$172</f>
        <v>141.80211400252364</v>
      </c>
      <c r="H20" s="62"/>
      <c r="I20" s="75"/>
    </row>
    <row r="21" spans="2:9" ht="16.5" customHeight="1" x14ac:dyDescent="0.25">
      <c r="B21" s="59"/>
      <c r="C21" s="64"/>
      <c r="D21" s="67"/>
      <c r="E21" s="67"/>
      <c r="F21" s="1" t="s">
        <v>49</v>
      </c>
      <c r="G21" s="18">
        <f>'[1]COVASNA_POP FORECAST_2020-2060'!$L$173</f>
        <v>111.48579997439789</v>
      </c>
      <c r="H21" s="62"/>
      <c r="I21" s="75"/>
    </row>
    <row r="22" spans="2:9" ht="16.5" customHeight="1" x14ac:dyDescent="0.25">
      <c r="B22" s="59"/>
      <c r="C22" s="64"/>
      <c r="D22" s="67"/>
      <c r="E22" s="67"/>
      <c r="F22" s="1" t="s">
        <v>50</v>
      </c>
      <c r="G22" s="18">
        <f>'[1]COVASNA_POP FORECAST_2020-2060'!$L$174</f>
        <v>751.06223140647</v>
      </c>
      <c r="H22" s="62"/>
      <c r="I22" s="75"/>
    </row>
    <row r="23" spans="2:9" ht="16.5" customHeight="1" x14ac:dyDescent="0.25">
      <c r="B23" s="59"/>
      <c r="C23" s="64"/>
      <c r="D23" s="67"/>
      <c r="E23" s="67" t="s">
        <v>8</v>
      </c>
      <c r="F23" s="1" t="s">
        <v>8</v>
      </c>
      <c r="G23" s="18">
        <f>'[1]COVASNA_POP FORECAST_2020-2060'!$L$205</f>
        <v>1317.2927418027541</v>
      </c>
      <c r="H23" s="62"/>
      <c r="I23" s="75"/>
    </row>
    <row r="24" spans="2:9" ht="16.5" customHeight="1" x14ac:dyDescent="0.25">
      <c r="B24" s="59"/>
      <c r="C24" s="64"/>
      <c r="D24" s="67"/>
      <c r="E24" s="67"/>
      <c r="F24" s="1" t="s">
        <v>53</v>
      </c>
      <c r="G24" s="18">
        <f>'[1]COVASNA_POP FORECAST_2020-2060'!$L$202</f>
        <v>2147.5685679278749</v>
      </c>
      <c r="H24" s="62"/>
      <c r="I24" s="75"/>
    </row>
    <row r="25" spans="2:9" ht="16.5" customHeight="1" x14ac:dyDescent="0.25">
      <c r="B25" s="59"/>
      <c r="C25" s="64"/>
      <c r="D25" s="67"/>
      <c r="E25" s="67"/>
      <c r="F25" s="1" t="s">
        <v>52</v>
      </c>
      <c r="G25" s="18">
        <f>'[1]COVASNA_POP FORECAST_2020-2060'!$L$203</f>
        <v>517.33322970575853</v>
      </c>
      <c r="H25" s="62"/>
      <c r="I25" s="75"/>
    </row>
    <row r="26" spans="2:9" ht="16.5" customHeight="1" x14ac:dyDescent="0.25">
      <c r="B26" s="59"/>
      <c r="C26" s="64"/>
      <c r="D26" s="67"/>
      <c r="E26" s="67"/>
      <c r="F26" s="1" t="s">
        <v>54</v>
      </c>
      <c r="G26" s="18">
        <f>'[1]COVASNA_POP FORECAST_2020-2060'!$L$204</f>
        <v>394.11208236563465</v>
      </c>
      <c r="H26" s="62"/>
      <c r="I26" s="75"/>
    </row>
    <row r="27" spans="2:9" ht="16.5" customHeight="1" x14ac:dyDescent="0.25">
      <c r="B27" s="59"/>
      <c r="C27" s="64"/>
      <c r="D27" s="67"/>
      <c r="E27" s="67" t="s">
        <v>6</v>
      </c>
      <c r="F27" s="1" t="s">
        <v>59</v>
      </c>
      <c r="G27" s="18">
        <f>'[1]COVASNA_POP FORECAST_2020-2060'!$L$72</f>
        <v>612.19395424537799</v>
      </c>
      <c r="H27" s="62"/>
      <c r="I27" s="75"/>
    </row>
    <row r="28" spans="2:9" ht="16.5" customHeight="1" x14ac:dyDescent="0.25">
      <c r="B28" s="59"/>
      <c r="C28" s="64"/>
      <c r="D28" s="67"/>
      <c r="E28" s="67"/>
      <c r="F28" s="1" t="s">
        <v>60</v>
      </c>
      <c r="G28" s="18">
        <f>'[1]COVASNA_POP FORECAST_2020-2060'!$L$73</f>
        <v>217.10392626593276</v>
      </c>
      <c r="H28" s="62"/>
      <c r="I28" s="75"/>
    </row>
    <row r="29" spans="2:9" ht="16.5" customHeight="1" x14ac:dyDescent="0.25">
      <c r="B29" s="59"/>
      <c r="C29" s="64"/>
      <c r="D29" s="67"/>
      <c r="E29" s="67"/>
      <c r="F29" s="1" t="s">
        <v>6</v>
      </c>
      <c r="G29" s="18">
        <f>'[1]COVASNA_POP FORECAST_2020-2060'!$L$69</f>
        <v>1512.8818645648557</v>
      </c>
      <c r="H29" s="62"/>
      <c r="I29" s="75"/>
    </row>
    <row r="30" spans="2:9" ht="16.5" customHeight="1" x14ac:dyDescent="0.25">
      <c r="B30" s="59"/>
      <c r="C30" s="64"/>
      <c r="D30" s="67"/>
      <c r="E30" s="1" t="s">
        <v>132</v>
      </c>
      <c r="F30" s="1" t="s">
        <v>132</v>
      </c>
      <c r="G30" s="18">
        <v>1759</v>
      </c>
      <c r="H30" s="62"/>
      <c r="I30" s="75"/>
    </row>
    <row r="31" spans="2:9" ht="16.5" customHeight="1" x14ac:dyDescent="0.25">
      <c r="B31" s="59"/>
      <c r="C31" s="64"/>
      <c r="D31" s="67"/>
      <c r="E31" s="67" t="s">
        <v>82</v>
      </c>
      <c r="F31" s="1" t="s">
        <v>82</v>
      </c>
      <c r="G31" s="18">
        <v>1128</v>
      </c>
      <c r="H31" s="62"/>
      <c r="I31" s="75"/>
    </row>
    <row r="32" spans="2:9" ht="16.5" customHeight="1" x14ac:dyDescent="0.25">
      <c r="B32" s="59"/>
      <c r="C32" s="64"/>
      <c r="D32" s="67"/>
      <c r="E32" s="67"/>
      <c r="F32" s="1" t="s">
        <v>84</v>
      </c>
      <c r="G32" s="18">
        <v>738</v>
      </c>
      <c r="H32" s="62"/>
      <c r="I32" s="75"/>
    </row>
    <row r="33" spans="2:9" ht="16.5" customHeight="1" x14ac:dyDescent="0.25">
      <c r="B33" s="59"/>
      <c r="C33" s="64"/>
      <c r="D33" s="67"/>
      <c r="E33" s="67"/>
      <c r="F33" s="1" t="s">
        <v>83</v>
      </c>
      <c r="G33" s="18">
        <v>631</v>
      </c>
      <c r="H33" s="62"/>
      <c r="I33" s="75"/>
    </row>
    <row r="34" spans="2:9" ht="16.5" customHeight="1" x14ac:dyDescent="0.25">
      <c r="B34" s="59"/>
      <c r="C34" s="64"/>
      <c r="D34" s="67"/>
      <c r="E34" s="1" t="s">
        <v>5</v>
      </c>
      <c r="F34" s="1" t="s">
        <v>5</v>
      </c>
      <c r="G34" s="18">
        <v>865</v>
      </c>
      <c r="H34" s="62"/>
      <c r="I34" s="75"/>
    </row>
    <row r="35" spans="2:9" ht="16.5" customHeight="1" x14ac:dyDescent="0.25">
      <c r="B35" s="59"/>
      <c r="C35" s="64"/>
      <c r="D35" s="67"/>
      <c r="E35" s="67" t="s">
        <v>76</v>
      </c>
      <c r="F35" s="1" t="s">
        <v>76</v>
      </c>
      <c r="G35" s="18">
        <v>1751</v>
      </c>
      <c r="H35" s="62"/>
      <c r="I35" s="75"/>
    </row>
    <row r="36" spans="2:9" ht="16.5" customHeight="1" x14ac:dyDescent="0.25">
      <c r="B36" s="59"/>
      <c r="C36" s="64"/>
      <c r="D36" s="67"/>
      <c r="E36" s="67"/>
      <c r="F36" s="1" t="s">
        <v>77</v>
      </c>
      <c r="G36" s="18">
        <v>506</v>
      </c>
      <c r="H36" s="62"/>
      <c r="I36" s="75"/>
    </row>
    <row r="37" spans="2:9" ht="16.5" customHeight="1" x14ac:dyDescent="0.25">
      <c r="B37" s="59"/>
      <c r="C37" s="64"/>
      <c r="D37" s="67"/>
      <c r="E37" s="67" t="s">
        <v>78</v>
      </c>
      <c r="F37" s="1" t="s">
        <v>78</v>
      </c>
      <c r="G37" s="18">
        <v>1138</v>
      </c>
      <c r="H37" s="62"/>
      <c r="I37" s="75"/>
    </row>
    <row r="38" spans="2:9" ht="16.5" customHeight="1" x14ac:dyDescent="0.25">
      <c r="B38" s="59"/>
      <c r="C38" s="64"/>
      <c r="D38" s="67"/>
      <c r="E38" s="67"/>
      <c r="F38" s="1" t="s">
        <v>81</v>
      </c>
      <c r="G38" s="18">
        <v>668</v>
      </c>
      <c r="H38" s="62"/>
      <c r="I38" s="75"/>
    </row>
    <row r="39" spans="2:9" ht="16.5" customHeight="1" x14ac:dyDescent="0.25">
      <c r="B39" s="59"/>
      <c r="C39" s="64"/>
      <c r="D39" s="67"/>
      <c r="E39" s="67"/>
      <c r="F39" s="1" t="s">
        <v>80</v>
      </c>
      <c r="G39" s="18">
        <v>360</v>
      </c>
      <c r="H39" s="62"/>
      <c r="I39" s="75"/>
    </row>
    <row r="40" spans="2:9" ht="16.5" customHeight="1" x14ac:dyDescent="0.25">
      <c r="B40" s="59"/>
      <c r="C40" s="64"/>
      <c r="D40" s="67"/>
      <c r="E40" s="67"/>
      <c r="F40" s="1" t="s">
        <v>79</v>
      </c>
      <c r="G40" s="18">
        <v>435</v>
      </c>
      <c r="H40" s="62"/>
      <c r="I40" s="75"/>
    </row>
    <row r="41" spans="2:9" ht="16.5" customHeight="1" x14ac:dyDescent="0.25">
      <c r="B41" s="59"/>
      <c r="C41" s="64"/>
      <c r="D41" s="67"/>
      <c r="E41" s="67" t="s">
        <v>86</v>
      </c>
      <c r="F41" s="1" t="s">
        <v>86</v>
      </c>
      <c r="G41" s="18">
        <v>503</v>
      </c>
      <c r="H41" s="62"/>
      <c r="I41" s="75"/>
    </row>
    <row r="42" spans="2:9" ht="16.5" customHeight="1" x14ac:dyDescent="0.25">
      <c r="B42" s="59"/>
      <c r="C42" s="64"/>
      <c r="D42" s="67"/>
      <c r="E42" s="67"/>
      <c r="F42" s="1" t="s">
        <v>85</v>
      </c>
      <c r="G42" s="18">
        <v>424</v>
      </c>
      <c r="H42" s="62"/>
      <c r="I42" s="75"/>
    </row>
    <row r="43" spans="2:9" ht="16.5" customHeight="1" x14ac:dyDescent="0.25">
      <c r="B43" s="59"/>
      <c r="C43" s="64"/>
      <c r="D43" s="67"/>
      <c r="E43" s="1" t="s">
        <v>9</v>
      </c>
      <c r="F43" s="1" t="s">
        <v>9</v>
      </c>
      <c r="G43" s="18">
        <v>1765</v>
      </c>
      <c r="H43" s="62"/>
      <c r="I43" s="75"/>
    </row>
    <row r="44" spans="2:9" ht="16.5" customHeight="1" x14ac:dyDescent="0.25">
      <c r="B44" s="59"/>
      <c r="C44" s="64"/>
      <c r="D44" s="67"/>
      <c r="E44" s="1" t="s">
        <v>55</v>
      </c>
      <c r="F44" s="1" t="s">
        <v>57</v>
      </c>
      <c r="G44" s="18">
        <v>350</v>
      </c>
      <c r="H44" s="57"/>
      <c r="I44" s="75"/>
    </row>
    <row r="45" spans="2:9" ht="16.5" customHeight="1" x14ac:dyDescent="0.25">
      <c r="B45" s="59"/>
      <c r="C45" s="64"/>
      <c r="D45" s="67" t="s">
        <v>55</v>
      </c>
      <c r="E45" s="67" t="s">
        <v>55</v>
      </c>
      <c r="F45" s="1" t="s">
        <v>55</v>
      </c>
      <c r="G45" s="18">
        <v>1024</v>
      </c>
      <c r="H45" s="72">
        <f>G45+G46+G47</f>
        <v>1738</v>
      </c>
      <c r="I45" s="75"/>
    </row>
    <row r="46" spans="2:9" ht="16.5" customHeight="1" x14ac:dyDescent="0.25">
      <c r="B46" s="59"/>
      <c r="C46" s="64"/>
      <c r="D46" s="67"/>
      <c r="E46" s="67"/>
      <c r="F46" s="1" t="s">
        <v>56</v>
      </c>
      <c r="G46" s="18">
        <v>413</v>
      </c>
      <c r="H46" s="62"/>
      <c r="I46" s="75"/>
    </row>
    <row r="47" spans="2:9" ht="16.5" customHeight="1" x14ac:dyDescent="0.25">
      <c r="B47" s="59"/>
      <c r="C47" s="64"/>
      <c r="D47" s="67"/>
      <c r="E47" s="67"/>
      <c r="F47" s="1" t="s">
        <v>152</v>
      </c>
      <c r="G47" s="18">
        <v>301</v>
      </c>
      <c r="H47" s="57"/>
      <c r="I47" s="75"/>
    </row>
    <row r="48" spans="2:9" ht="16.5" customHeight="1" x14ac:dyDescent="0.25">
      <c r="B48" s="59"/>
      <c r="C48" s="64"/>
      <c r="D48" s="1" t="s">
        <v>58</v>
      </c>
      <c r="E48" s="1" t="s">
        <v>5</v>
      </c>
      <c r="F48" s="1" t="s">
        <v>58</v>
      </c>
      <c r="G48" s="18">
        <f>'[1]COVASNA_POP FORECAST_2020-2060'!$L$161</f>
        <v>309.03081396412045</v>
      </c>
      <c r="H48" s="18">
        <f>G48</f>
        <v>309.03081396412045</v>
      </c>
      <c r="I48" s="75"/>
    </row>
    <row r="49" spans="2:9" ht="16.5" customHeight="1" x14ac:dyDescent="0.25">
      <c r="B49" s="59"/>
      <c r="C49" s="64"/>
      <c r="D49" s="67" t="s">
        <v>147</v>
      </c>
      <c r="E49" s="67" t="s">
        <v>125</v>
      </c>
      <c r="F49" s="1" t="s">
        <v>125</v>
      </c>
      <c r="G49" s="18">
        <v>1753</v>
      </c>
      <c r="H49" s="72">
        <f>G49+G50</f>
        <v>2263</v>
      </c>
      <c r="I49" s="75"/>
    </row>
    <row r="50" spans="2:9" ht="16.5" customHeight="1" x14ac:dyDescent="0.25">
      <c r="B50" s="59"/>
      <c r="C50" s="64"/>
      <c r="D50" s="67"/>
      <c r="E50" s="67"/>
      <c r="F50" s="1" t="s">
        <v>126</v>
      </c>
      <c r="G50" s="18">
        <v>510</v>
      </c>
      <c r="H50" s="57"/>
      <c r="I50" s="75"/>
    </row>
    <row r="51" spans="2:9" ht="16.5" customHeight="1" x14ac:dyDescent="0.25">
      <c r="B51" s="59"/>
      <c r="C51" s="64"/>
      <c r="D51" s="67" t="s">
        <v>136</v>
      </c>
      <c r="E51" s="67" t="s">
        <v>136</v>
      </c>
      <c r="F51" s="1" t="s">
        <v>136</v>
      </c>
      <c r="G51" s="18">
        <v>1411</v>
      </c>
      <c r="H51" s="72">
        <f>G51+G52</f>
        <v>1690</v>
      </c>
      <c r="I51" s="75"/>
    </row>
    <row r="52" spans="2:9" ht="16.5" customHeight="1" x14ac:dyDescent="0.25">
      <c r="B52" s="59"/>
      <c r="C52" s="64"/>
      <c r="D52" s="67"/>
      <c r="E52" s="67"/>
      <c r="F52" s="1" t="s">
        <v>137</v>
      </c>
      <c r="G52" s="18">
        <v>279</v>
      </c>
      <c r="H52" s="57"/>
      <c r="I52" s="75"/>
    </row>
    <row r="53" spans="2:9" ht="16.5" customHeight="1" x14ac:dyDescent="0.25">
      <c r="B53" s="59"/>
      <c r="C53" s="64"/>
      <c r="D53" s="67" t="s">
        <v>134</v>
      </c>
      <c r="E53" s="67"/>
      <c r="F53" s="1" t="s">
        <v>151</v>
      </c>
      <c r="G53" s="18">
        <v>433</v>
      </c>
      <c r="H53" s="72">
        <f>G53+G54</f>
        <v>563</v>
      </c>
      <c r="I53" s="75"/>
    </row>
    <row r="54" spans="2:9" ht="16.5" customHeight="1" x14ac:dyDescent="0.25">
      <c r="B54" s="59"/>
      <c r="C54" s="64"/>
      <c r="D54" s="67"/>
      <c r="E54" s="67"/>
      <c r="F54" s="1" t="s">
        <v>135</v>
      </c>
      <c r="G54" s="18">
        <v>130</v>
      </c>
      <c r="H54" s="57"/>
      <c r="I54" s="75"/>
    </row>
    <row r="55" spans="2:9" ht="16.5" customHeight="1" thickBot="1" x14ac:dyDescent="0.3">
      <c r="B55" s="60"/>
      <c r="C55" s="68"/>
      <c r="D55" s="3" t="s">
        <v>133</v>
      </c>
      <c r="E55" s="3" t="s">
        <v>86</v>
      </c>
      <c r="F55" s="3" t="s">
        <v>133</v>
      </c>
      <c r="G55" s="19">
        <v>136</v>
      </c>
      <c r="H55" s="19">
        <f>G55</f>
        <v>136</v>
      </c>
      <c r="I55" s="76"/>
    </row>
    <row r="56" spans="2:9" ht="19.5" customHeight="1" x14ac:dyDescent="0.25">
      <c r="B56" s="58" t="s">
        <v>159</v>
      </c>
      <c r="C56" s="63" t="s">
        <v>13</v>
      </c>
      <c r="D56" s="66" t="s">
        <v>13</v>
      </c>
      <c r="E56" s="66" t="s">
        <v>13</v>
      </c>
      <c r="F56" s="2" t="s">
        <v>13</v>
      </c>
      <c r="G56" s="56">
        <f>'[1]COVASNA_POP FORECAST_2020-2060'!$L$14</f>
        <v>15984.204303101847</v>
      </c>
      <c r="H56" s="56">
        <f>SUM(G56:G81)</f>
        <v>39586.991202029087</v>
      </c>
      <c r="I56" s="73">
        <f>H56+H82+H83+H85+H87+H88+H90</f>
        <v>51890.991202029087</v>
      </c>
    </row>
    <row r="57" spans="2:9" ht="19.5" customHeight="1" x14ac:dyDescent="0.25">
      <c r="B57" s="59"/>
      <c r="C57" s="70"/>
      <c r="D57" s="57"/>
      <c r="E57" s="57"/>
      <c r="F57" s="20" t="s">
        <v>88</v>
      </c>
      <c r="G57" s="57"/>
      <c r="H57" s="71"/>
      <c r="I57" s="74"/>
    </row>
    <row r="58" spans="2:9" ht="19.5" customHeight="1" x14ac:dyDescent="0.25">
      <c r="B58" s="59"/>
      <c r="C58" s="64"/>
      <c r="D58" s="67"/>
      <c r="E58" s="67"/>
      <c r="F58" s="1" t="s">
        <v>61</v>
      </c>
      <c r="G58" s="72">
        <f>'[1]COVASNA_POP FORECAST_2020-2060'!$L$15</f>
        <v>1463.4888355437406</v>
      </c>
      <c r="H58" s="62"/>
      <c r="I58" s="75"/>
    </row>
    <row r="59" spans="2:9" ht="19.5" customHeight="1" x14ac:dyDescent="0.25">
      <c r="B59" s="59"/>
      <c r="C59" s="64"/>
      <c r="D59" s="67"/>
      <c r="E59" s="67"/>
      <c r="F59" s="1" t="s">
        <v>89</v>
      </c>
      <c r="G59" s="57"/>
      <c r="H59" s="62"/>
      <c r="I59" s="75"/>
    </row>
    <row r="60" spans="2:9" ht="19.5" customHeight="1" x14ac:dyDescent="0.25">
      <c r="B60" s="59"/>
      <c r="C60" s="64"/>
      <c r="D60" s="67"/>
      <c r="E60" s="67" t="s">
        <v>14</v>
      </c>
      <c r="F60" s="1" t="s">
        <v>14</v>
      </c>
      <c r="G60" s="18">
        <f>'[1]COVASNA_POP FORECAST_2020-2060'!$L$187</f>
        <v>2669.7915257026866</v>
      </c>
      <c r="H60" s="62"/>
      <c r="I60" s="75"/>
    </row>
    <row r="61" spans="2:9" ht="19.5" customHeight="1" x14ac:dyDescent="0.25">
      <c r="B61" s="59"/>
      <c r="C61" s="64"/>
      <c r="D61" s="67"/>
      <c r="E61" s="67"/>
      <c r="F61" s="1" t="s">
        <v>66</v>
      </c>
      <c r="G61" s="18">
        <f>'[1]COVASNA_POP FORECAST_2020-2060'!$L$188</f>
        <v>256.22175081835303</v>
      </c>
      <c r="H61" s="62"/>
      <c r="I61" s="75"/>
    </row>
    <row r="62" spans="2:9" ht="19.5" customHeight="1" x14ac:dyDescent="0.25">
      <c r="B62" s="59"/>
      <c r="C62" s="64"/>
      <c r="D62" s="67"/>
      <c r="E62" s="67"/>
      <c r="F62" s="1" t="s">
        <v>67</v>
      </c>
      <c r="G62" s="18">
        <f>'[1]COVASNA_POP FORECAST_2020-2060'!$L$189</f>
        <v>940.7836804857086</v>
      </c>
      <c r="H62" s="62"/>
      <c r="I62" s="75"/>
    </row>
    <row r="63" spans="2:9" ht="19.5" customHeight="1" x14ac:dyDescent="0.25">
      <c r="B63" s="59"/>
      <c r="C63" s="64"/>
      <c r="D63" s="67"/>
      <c r="E63" s="67"/>
      <c r="F63" s="1" t="s">
        <v>68</v>
      </c>
      <c r="G63" s="18">
        <f>'[1]COVASNA_POP FORECAST_2020-2060'!$L$190</f>
        <v>614.14984547299889</v>
      </c>
      <c r="H63" s="62"/>
      <c r="I63" s="75"/>
    </row>
    <row r="64" spans="2:9" ht="19.5" customHeight="1" x14ac:dyDescent="0.25">
      <c r="B64" s="59"/>
      <c r="C64" s="64"/>
      <c r="D64" s="67"/>
      <c r="E64" s="67" t="s">
        <v>27</v>
      </c>
      <c r="F64" s="1" t="s">
        <v>27</v>
      </c>
      <c r="G64" s="18">
        <f>'[1]COVASNA_POP FORECAST_2020-2060'!$L$93</f>
        <v>1341.7413821480168</v>
      </c>
      <c r="H64" s="62"/>
      <c r="I64" s="75"/>
    </row>
    <row r="65" spans="2:9" ht="19.5" customHeight="1" x14ac:dyDescent="0.25">
      <c r="B65" s="59"/>
      <c r="C65" s="64"/>
      <c r="D65" s="67"/>
      <c r="E65" s="67"/>
      <c r="F65" s="1" t="s">
        <v>72</v>
      </c>
      <c r="G65" s="18">
        <f>'[1]COVASNA_POP FORECAST_2020-2060'!$L$94</f>
        <v>446.92114551140207</v>
      </c>
      <c r="H65" s="62"/>
      <c r="I65" s="75"/>
    </row>
    <row r="66" spans="2:9" ht="19.5" customHeight="1" x14ac:dyDescent="0.25">
      <c r="B66" s="59"/>
      <c r="C66" s="64"/>
      <c r="D66" s="67"/>
      <c r="E66" s="67"/>
      <c r="F66" s="1" t="s">
        <v>73</v>
      </c>
      <c r="G66" s="18">
        <f>'[1]COVASNA_POP FORECAST_2020-2060'!$L$95</f>
        <v>298.2734122122049</v>
      </c>
      <c r="H66" s="62"/>
      <c r="I66" s="75"/>
    </row>
    <row r="67" spans="2:9" ht="19.5" customHeight="1" x14ac:dyDescent="0.25">
      <c r="B67" s="59"/>
      <c r="C67" s="64"/>
      <c r="D67" s="67"/>
      <c r="E67" s="67"/>
      <c r="F67" s="1" t="s">
        <v>74</v>
      </c>
      <c r="G67" s="18">
        <f>'[1]COVASNA_POP FORECAST_2020-2060'!$L$96</f>
        <v>622.95135599729349</v>
      </c>
      <c r="H67" s="62"/>
      <c r="I67" s="75"/>
    </row>
    <row r="68" spans="2:9" ht="19.5" customHeight="1" x14ac:dyDescent="0.25">
      <c r="B68" s="59"/>
      <c r="C68" s="64"/>
      <c r="D68" s="67"/>
      <c r="E68" s="67"/>
      <c r="F68" s="1" t="s">
        <v>75</v>
      </c>
      <c r="G68" s="18">
        <f>'[1]COVASNA_POP FORECAST_2020-2060'!$L$97</f>
        <v>593.61298758297823</v>
      </c>
      <c r="H68" s="62"/>
      <c r="I68" s="75"/>
    </row>
    <row r="69" spans="2:9" ht="19.5" customHeight="1" x14ac:dyDescent="0.25">
      <c r="B69" s="59"/>
      <c r="C69" s="64"/>
      <c r="D69" s="67"/>
      <c r="E69" s="67" t="s">
        <v>62</v>
      </c>
      <c r="F69" s="1" t="s">
        <v>62</v>
      </c>
      <c r="G69" s="18">
        <f>'[1]COVASNA_POP FORECAST_2020-2060'!$L$100</f>
        <v>3222.3307975056237</v>
      </c>
      <c r="H69" s="62"/>
      <c r="I69" s="75"/>
    </row>
    <row r="70" spans="2:9" ht="19.5" customHeight="1" x14ac:dyDescent="0.25">
      <c r="B70" s="59"/>
      <c r="C70" s="64"/>
      <c r="D70" s="67"/>
      <c r="E70" s="67"/>
      <c r="F70" s="1" t="s">
        <v>63</v>
      </c>
      <c r="G70" s="18">
        <f>'[1]COVASNA_POP FORECAST_2020-2060'!$L$101</f>
        <v>395.09002797944515</v>
      </c>
      <c r="H70" s="62"/>
      <c r="I70" s="75"/>
    </row>
    <row r="71" spans="2:9" ht="19.5" customHeight="1" x14ac:dyDescent="0.25">
      <c r="B71" s="59"/>
      <c r="C71" s="64"/>
      <c r="D71" s="67"/>
      <c r="E71" s="67"/>
      <c r="F71" s="1" t="s">
        <v>64</v>
      </c>
      <c r="G71" s="18">
        <f>'[1]COVASNA_POP FORECAST_2020-2060'!$L$102</f>
        <v>272.84682625313167</v>
      </c>
      <c r="H71" s="62"/>
      <c r="I71" s="75"/>
    </row>
    <row r="72" spans="2:9" ht="19.5" customHeight="1" x14ac:dyDescent="0.25">
      <c r="B72" s="59"/>
      <c r="C72" s="64"/>
      <c r="D72" s="67"/>
      <c r="E72" s="61" t="s">
        <v>17</v>
      </c>
      <c r="F72" s="1" t="s">
        <v>17</v>
      </c>
      <c r="G72" s="18">
        <f>'[1]COVASNA_POP FORECAST_2020-2060'!$L$198</f>
        <v>3595.9060219812372</v>
      </c>
      <c r="H72" s="62"/>
      <c r="I72" s="75"/>
    </row>
    <row r="73" spans="2:9" ht="19.5" customHeight="1" x14ac:dyDescent="0.25">
      <c r="B73" s="59"/>
      <c r="C73" s="64"/>
      <c r="D73" s="67"/>
      <c r="E73" s="62"/>
      <c r="F73" s="1" t="s">
        <v>65</v>
      </c>
      <c r="G73" s="18">
        <f>'[1]COVASNA_POP FORECAST_2020-2060'!$L$199</f>
        <v>342.28096483367779</v>
      </c>
      <c r="H73" s="62"/>
      <c r="I73" s="75"/>
    </row>
    <row r="74" spans="2:9" ht="19.5" customHeight="1" x14ac:dyDescent="0.25">
      <c r="B74" s="59"/>
      <c r="C74" s="64"/>
      <c r="D74" s="67"/>
      <c r="E74" s="57"/>
      <c r="F74" s="1" t="s">
        <v>183</v>
      </c>
      <c r="G74" s="18">
        <v>200</v>
      </c>
      <c r="H74" s="62"/>
      <c r="I74" s="75"/>
    </row>
    <row r="75" spans="2:9" ht="19.5" customHeight="1" x14ac:dyDescent="0.25">
      <c r="B75" s="59"/>
      <c r="C75" s="64"/>
      <c r="D75" s="67"/>
      <c r="E75" s="67" t="s">
        <v>18</v>
      </c>
      <c r="F75" s="1" t="s">
        <v>18</v>
      </c>
      <c r="G75" s="18">
        <f>'[1]COVASNA_POP FORECAST_2020-2060'!$L$177</f>
        <v>1272.3072435674708</v>
      </c>
      <c r="H75" s="62"/>
      <c r="I75" s="75"/>
    </row>
    <row r="76" spans="2:9" ht="19.5" customHeight="1" x14ac:dyDescent="0.25">
      <c r="B76" s="59"/>
      <c r="C76" s="64"/>
      <c r="D76" s="67"/>
      <c r="E76" s="67"/>
      <c r="F76" s="1" t="s">
        <v>69</v>
      </c>
      <c r="G76" s="18">
        <f>'[1]COVASNA_POP FORECAST_2020-2060'!$L$178</f>
        <v>456.70060164950718</v>
      </c>
      <c r="H76" s="62"/>
      <c r="I76" s="75"/>
    </row>
    <row r="77" spans="2:9" ht="19.5" customHeight="1" x14ac:dyDescent="0.25">
      <c r="B77" s="59"/>
      <c r="C77" s="64"/>
      <c r="D77" s="67"/>
      <c r="E77" s="67" t="s">
        <v>19</v>
      </c>
      <c r="F77" s="1" t="s">
        <v>19</v>
      </c>
      <c r="G77" s="18">
        <f>'[1]COVASNA_POP FORECAST_2020-2060'!$L$121</f>
        <v>875.26132436040461</v>
      </c>
      <c r="H77" s="62"/>
      <c r="I77" s="75"/>
    </row>
    <row r="78" spans="2:9" ht="19.5" customHeight="1" x14ac:dyDescent="0.25">
      <c r="B78" s="59"/>
      <c r="C78" s="64"/>
      <c r="D78" s="67"/>
      <c r="E78" s="67"/>
      <c r="F78" s="1" t="s">
        <v>70</v>
      </c>
      <c r="G78" s="18">
        <f>'[1]COVASNA_POP FORECAST_2020-2060'!$L$123</f>
        <v>277.73655432218425</v>
      </c>
      <c r="H78" s="62"/>
      <c r="I78" s="75"/>
    </row>
    <row r="79" spans="2:9" ht="19.5" customHeight="1" x14ac:dyDescent="0.25">
      <c r="B79" s="59"/>
      <c r="C79" s="64"/>
      <c r="D79" s="67"/>
      <c r="E79" s="67"/>
      <c r="F79" s="1" t="s">
        <v>157</v>
      </c>
      <c r="G79" s="18">
        <v>3</v>
      </c>
      <c r="H79" s="62"/>
      <c r="I79" s="75"/>
    </row>
    <row r="80" spans="2:9" ht="19.5" customHeight="1" x14ac:dyDescent="0.25">
      <c r="B80" s="59"/>
      <c r="C80" s="64"/>
      <c r="D80" s="67"/>
      <c r="E80" s="67" t="s">
        <v>15</v>
      </c>
      <c r="F80" s="1" t="s">
        <v>15</v>
      </c>
      <c r="G80" s="18">
        <f>'[1]COVASNA_POP FORECAST_2020-2060'!$L$164</f>
        <v>3175.3894080427185</v>
      </c>
      <c r="H80" s="62"/>
      <c r="I80" s="75"/>
    </row>
    <row r="81" spans="2:9" ht="19.5" customHeight="1" x14ac:dyDescent="0.25">
      <c r="B81" s="59"/>
      <c r="C81" s="64"/>
      <c r="D81" s="67"/>
      <c r="E81" s="67"/>
      <c r="F81" s="1" t="s">
        <v>71</v>
      </c>
      <c r="G81" s="18">
        <f>'[1]COVASNA_POP FORECAST_2020-2060'!$L$165</f>
        <v>266.00120695645808</v>
      </c>
      <c r="H81" s="57"/>
      <c r="I81" s="75"/>
    </row>
    <row r="82" spans="2:9" ht="19.5" customHeight="1" x14ac:dyDescent="0.25">
      <c r="B82" s="59"/>
      <c r="C82" s="64"/>
      <c r="D82" s="1" t="s">
        <v>26</v>
      </c>
      <c r="E82" s="1" t="s">
        <v>26</v>
      </c>
      <c r="F82" s="1" t="s">
        <v>26</v>
      </c>
      <c r="G82" s="18">
        <v>1893</v>
      </c>
      <c r="H82" s="18">
        <f>G82</f>
        <v>1893</v>
      </c>
      <c r="I82" s="75"/>
    </row>
    <row r="83" spans="2:9" ht="19.5" customHeight="1" x14ac:dyDescent="0.25">
      <c r="B83" s="59"/>
      <c r="C83" s="64"/>
      <c r="D83" s="67" t="s">
        <v>112</v>
      </c>
      <c r="E83" s="67" t="s">
        <v>112</v>
      </c>
      <c r="F83" s="1" t="s">
        <v>112</v>
      </c>
      <c r="G83" s="18">
        <v>859</v>
      </c>
      <c r="H83" s="72">
        <f>G83+G84</f>
        <v>1295</v>
      </c>
      <c r="I83" s="75"/>
    </row>
    <row r="84" spans="2:9" ht="19.5" customHeight="1" x14ac:dyDescent="0.25">
      <c r="B84" s="59"/>
      <c r="C84" s="64"/>
      <c r="D84" s="67"/>
      <c r="E84" s="67"/>
      <c r="F84" s="1" t="s">
        <v>113</v>
      </c>
      <c r="G84" s="18">
        <v>436</v>
      </c>
      <c r="H84" s="57"/>
      <c r="I84" s="75"/>
    </row>
    <row r="85" spans="2:9" ht="19.5" customHeight="1" x14ac:dyDescent="0.25">
      <c r="B85" s="59"/>
      <c r="C85" s="64"/>
      <c r="D85" s="67" t="s">
        <v>114</v>
      </c>
      <c r="E85" s="67" t="s">
        <v>114</v>
      </c>
      <c r="F85" s="1" t="s">
        <v>114</v>
      </c>
      <c r="G85" s="18">
        <v>2413</v>
      </c>
      <c r="H85" s="72">
        <f>G85+G86</f>
        <v>3166</v>
      </c>
      <c r="I85" s="75"/>
    </row>
    <row r="86" spans="2:9" ht="19.5" customHeight="1" x14ac:dyDescent="0.25">
      <c r="B86" s="59"/>
      <c r="C86" s="64"/>
      <c r="D86" s="67"/>
      <c r="E86" s="67"/>
      <c r="F86" s="1" t="s">
        <v>115</v>
      </c>
      <c r="G86" s="18">
        <v>753</v>
      </c>
      <c r="H86" s="57"/>
      <c r="I86" s="75"/>
    </row>
    <row r="87" spans="2:9" ht="19.5" customHeight="1" x14ac:dyDescent="0.25">
      <c r="B87" s="59"/>
      <c r="C87" s="64"/>
      <c r="D87" s="1" t="s">
        <v>138</v>
      </c>
      <c r="E87" s="67"/>
      <c r="F87" s="1" t="s">
        <v>138</v>
      </c>
      <c r="G87" s="18">
        <v>306</v>
      </c>
      <c r="H87" s="18">
        <f>G87</f>
        <v>306</v>
      </c>
      <c r="I87" s="75"/>
    </row>
    <row r="88" spans="2:9" ht="19.5" customHeight="1" x14ac:dyDescent="0.25">
      <c r="B88" s="59"/>
      <c r="C88" s="64"/>
      <c r="D88" s="67" t="s">
        <v>16</v>
      </c>
      <c r="E88" s="67" t="s">
        <v>16</v>
      </c>
      <c r="F88" s="1" t="s">
        <v>16</v>
      </c>
      <c r="G88" s="18">
        <v>4499</v>
      </c>
      <c r="H88" s="72">
        <f>G88+G89</f>
        <v>4709</v>
      </c>
      <c r="I88" s="75"/>
    </row>
    <row r="89" spans="2:9" ht="19.5" customHeight="1" x14ac:dyDescent="0.25">
      <c r="B89" s="59"/>
      <c r="C89" s="64"/>
      <c r="D89" s="67"/>
      <c r="E89" s="67"/>
      <c r="F89" s="1" t="s">
        <v>90</v>
      </c>
      <c r="G89" s="18">
        <v>210</v>
      </c>
      <c r="H89" s="57"/>
      <c r="I89" s="75"/>
    </row>
    <row r="90" spans="2:9" ht="19.5" customHeight="1" thickBot="1" x14ac:dyDescent="0.3">
      <c r="B90" s="60"/>
      <c r="C90" s="68"/>
      <c r="D90" s="3" t="s">
        <v>110</v>
      </c>
      <c r="E90" s="3" t="s">
        <v>110</v>
      </c>
      <c r="F90" s="3" t="s">
        <v>110</v>
      </c>
      <c r="G90" s="19">
        <v>935</v>
      </c>
      <c r="H90" s="19">
        <f>G90</f>
        <v>935</v>
      </c>
      <c r="I90" s="76"/>
    </row>
    <row r="91" spans="2:9" ht="19.5" customHeight="1" x14ac:dyDescent="0.25">
      <c r="B91" s="58" t="s">
        <v>160</v>
      </c>
      <c r="C91" s="63" t="s">
        <v>20</v>
      </c>
      <c r="D91" s="66" t="s">
        <v>20</v>
      </c>
      <c r="E91" s="66" t="s">
        <v>20</v>
      </c>
      <c r="F91" s="2" t="s">
        <v>20</v>
      </c>
      <c r="G91" s="23">
        <v>9104</v>
      </c>
      <c r="H91" s="56">
        <f>SUM(G91:G98)</f>
        <v>15392</v>
      </c>
      <c r="I91" s="73">
        <f>H91+H99+H100+H101+H102</f>
        <v>21688</v>
      </c>
    </row>
    <row r="92" spans="2:9" ht="19.5" customHeight="1" x14ac:dyDescent="0.25">
      <c r="B92" s="59"/>
      <c r="C92" s="64"/>
      <c r="D92" s="67"/>
      <c r="E92" s="67"/>
      <c r="F92" s="1" t="s">
        <v>97</v>
      </c>
      <c r="G92" s="18">
        <v>440</v>
      </c>
      <c r="H92" s="62"/>
      <c r="I92" s="75"/>
    </row>
    <row r="93" spans="2:9" ht="19.5" customHeight="1" x14ac:dyDescent="0.25">
      <c r="B93" s="59"/>
      <c r="C93" s="64"/>
      <c r="D93" s="67"/>
      <c r="E93" s="67" t="s">
        <v>21</v>
      </c>
      <c r="F93" s="1" t="s">
        <v>21</v>
      </c>
      <c r="G93" s="18">
        <v>3251</v>
      </c>
      <c r="H93" s="62"/>
      <c r="I93" s="75"/>
    </row>
    <row r="94" spans="2:9" ht="19.5" customHeight="1" x14ac:dyDescent="0.25">
      <c r="B94" s="59"/>
      <c r="C94" s="64"/>
      <c r="D94" s="67"/>
      <c r="E94" s="67"/>
      <c r="F94" s="1" t="s">
        <v>140</v>
      </c>
      <c r="G94" s="18">
        <v>508</v>
      </c>
      <c r="H94" s="62"/>
      <c r="I94" s="75"/>
    </row>
    <row r="95" spans="2:9" ht="19.5" customHeight="1" x14ac:dyDescent="0.25">
      <c r="B95" s="59"/>
      <c r="C95" s="64"/>
      <c r="D95" s="67"/>
      <c r="E95" s="67"/>
      <c r="F95" s="1" t="s">
        <v>139</v>
      </c>
      <c r="G95" s="18">
        <v>592</v>
      </c>
      <c r="H95" s="62"/>
      <c r="I95" s="75"/>
    </row>
    <row r="96" spans="2:9" ht="19.5" customHeight="1" x14ac:dyDescent="0.25">
      <c r="B96" s="59"/>
      <c r="C96" s="64"/>
      <c r="D96" s="67"/>
      <c r="E96" s="67" t="s">
        <v>141</v>
      </c>
      <c r="F96" s="1" t="s">
        <v>141</v>
      </c>
      <c r="G96" s="18">
        <v>569</v>
      </c>
      <c r="H96" s="62"/>
      <c r="I96" s="75"/>
    </row>
    <row r="97" spans="2:9" ht="19.5" customHeight="1" x14ac:dyDescent="0.25">
      <c r="B97" s="59"/>
      <c r="C97" s="64"/>
      <c r="D97" s="67"/>
      <c r="E97" s="67"/>
      <c r="F97" s="1" t="s">
        <v>142</v>
      </c>
      <c r="G97" s="18">
        <v>327</v>
      </c>
      <c r="H97" s="62"/>
      <c r="I97" s="75"/>
    </row>
    <row r="98" spans="2:9" ht="19.5" customHeight="1" x14ac:dyDescent="0.25">
      <c r="B98" s="59"/>
      <c r="C98" s="64"/>
      <c r="D98" s="67"/>
      <c r="E98" s="67"/>
      <c r="F98" s="1" t="s">
        <v>143</v>
      </c>
      <c r="G98" s="18">
        <v>601</v>
      </c>
      <c r="H98" s="57"/>
      <c r="I98" s="75"/>
    </row>
    <row r="99" spans="2:9" ht="19.5" customHeight="1" x14ac:dyDescent="0.25">
      <c r="B99" s="59"/>
      <c r="C99" s="64"/>
      <c r="D99" s="1" t="s">
        <v>144</v>
      </c>
      <c r="E99" s="61" t="s">
        <v>144</v>
      </c>
      <c r="F99" s="1" t="s">
        <v>153</v>
      </c>
      <c r="G99" s="18">
        <v>3919</v>
      </c>
      <c r="H99" s="18">
        <f>G99</f>
        <v>3919</v>
      </c>
      <c r="I99" s="75"/>
    </row>
    <row r="100" spans="2:9" ht="19.5" customHeight="1" x14ac:dyDescent="0.25">
      <c r="B100" s="59"/>
      <c r="C100" s="64"/>
      <c r="D100" s="1" t="s">
        <v>145</v>
      </c>
      <c r="E100" s="57"/>
      <c r="F100" s="1" t="s">
        <v>145</v>
      </c>
      <c r="G100" s="18">
        <v>1247</v>
      </c>
      <c r="H100" s="18">
        <f>G100</f>
        <v>1247</v>
      </c>
      <c r="I100" s="75"/>
    </row>
    <row r="101" spans="2:9" ht="19.5" customHeight="1" x14ac:dyDescent="0.25">
      <c r="B101" s="59"/>
      <c r="C101" s="64"/>
      <c r="D101" s="1" t="s">
        <v>22</v>
      </c>
      <c r="E101" s="1" t="s">
        <v>22</v>
      </c>
      <c r="F101" s="1" t="s">
        <v>22</v>
      </c>
      <c r="G101" s="18">
        <v>984</v>
      </c>
      <c r="H101" s="18">
        <f>G101</f>
        <v>984</v>
      </c>
      <c r="I101" s="75"/>
    </row>
    <row r="102" spans="2:9" ht="19.5" customHeight="1" thickBot="1" x14ac:dyDescent="0.3">
      <c r="B102" s="60"/>
      <c r="C102" s="65"/>
      <c r="D102" s="4" t="s">
        <v>111</v>
      </c>
      <c r="E102" s="4" t="s">
        <v>21</v>
      </c>
      <c r="F102" s="4" t="s">
        <v>111</v>
      </c>
      <c r="G102" s="24">
        <v>146</v>
      </c>
      <c r="H102" s="24">
        <f>G102</f>
        <v>146</v>
      </c>
      <c r="I102" s="75"/>
    </row>
    <row r="103" spans="2:9" ht="19.5" customHeight="1" x14ac:dyDescent="0.25">
      <c r="B103" s="58" t="s">
        <v>161</v>
      </c>
      <c r="C103" s="63" t="s">
        <v>23</v>
      </c>
      <c r="D103" s="69" t="s">
        <v>23</v>
      </c>
      <c r="E103" s="66" t="s">
        <v>23</v>
      </c>
      <c r="F103" s="2" t="s">
        <v>23</v>
      </c>
      <c r="G103" s="23">
        <v>5216</v>
      </c>
      <c r="H103" s="77">
        <f>SUM(G103:G114)</f>
        <v>15840</v>
      </c>
      <c r="I103" s="73">
        <f>H103+H115+H116+H117</f>
        <v>16898</v>
      </c>
    </row>
    <row r="104" spans="2:9" ht="19.5" customHeight="1" x14ac:dyDescent="0.25">
      <c r="B104" s="59"/>
      <c r="C104" s="64"/>
      <c r="D104" s="62"/>
      <c r="E104" s="67"/>
      <c r="F104" s="1" t="s">
        <v>91</v>
      </c>
      <c r="G104" s="18">
        <v>706</v>
      </c>
      <c r="H104" s="67"/>
      <c r="I104" s="75"/>
    </row>
    <row r="105" spans="2:9" ht="19.5" customHeight="1" x14ac:dyDescent="0.25">
      <c r="B105" s="59"/>
      <c r="C105" s="64"/>
      <c r="D105" s="62"/>
      <c r="E105" s="67"/>
      <c r="F105" s="1" t="s">
        <v>92</v>
      </c>
      <c r="G105" s="18">
        <v>1038</v>
      </c>
      <c r="H105" s="67"/>
      <c r="I105" s="75"/>
    </row>
    <row r="106" spans="2:9" ht="19.5" customHeight="1" x14ac:dyDescent="0.25">
      <c r="B106" s="59"/>
      <c r="C106" s="64"/>
      <c r="D106" s="62"/>
      <c r="E106" s="67"/>
      <c r="F106" s="1" t="s">
        <v>96</v>
      </c>
      <c r="G106" s="18">
        <v>143</v>
      </c>
      <c r="H106" s="67"/>
      <c r="I106" s="75"/>
    </row>
    <row r="107" spans="2:9" ht="19.5" customHeight="1" x14ac:dyDescent="0.25">
      <c r="B107" s="59"/>
      <c r="C107" s="64"/>
      <c r="D107" s="62"/>
      <c r="E107" s="17" t="s">
        <v>25</v>
      </c>
      <c r="F107" s="1" t="s">
        <v>25</v>
      </c>
      <c r="G107" s="18">
        <v>3425</v>
      </c>
      <c r="H107" s="67"/>
      <c r="I107" s="75"/>
    </row>
    <row r="108" spans="2:9" ht="19.5" customHeight="1" x14ac:dyDescent="0.25">
      <c r="B108" s="59"/>
      <c r="C108" s="64"/>
      <c r="D108" s="62"/>
      <c r="E108" s="67" t="s">
        <v>93</v>
      </c>
      <c r="F108" s="1" t="s">
        <v>93</v>
      </c>
      <c r="G108" s="18">
        <v>2299</v>
      </c>
      <c r="H108" s="67"/>
      <c r="I108" s="75"/>
    </row>
    <row r="109" spans="2:9" ht="19.5" customHeight="1" x14ac:dyDescent="0.25">
      <c r="B109" s="59"/>
      <c r="C109" s="64"/>
      <c r="D109" s="62"/>
      <c r="E109" s="67"/>
      <c r="F109" s="1" t="s">
        <v>94</v>
      </c>
      <c r="G109" s="18">
        <v>662</v>
      </c>
      <c r="H109" s="67"/>
      <c r="I109" s="75"/>
    </row>
    <row r="110" spans="2:9" ht="19.5" customHeight="1" x14ac:dyDescent="0.25">
      <c r="B110" s="59"/>
      <c r="C110" s="64"/>
      <c r="D110" s="62"/>
      <c r="E110" s="67"/>
      <c r="F110" s="1" t="s">
        <v>95</v>
      </c>
      <c r="G110" s="18">
        <v>645</v>
      </c>
      <c r="H110" s="67"/>
      <c r="I110" s="75"/>
    </row>
    <row r="111" spans="2:9" ht="19.5" customHeight="1" x14ac:dyDescent="0.25">
      <c r="B111" s="59"/>
      <c r="C111" s="64"/>
      <c r="D111" s="62"/>
      <c r="E111" s="1" t="s">
        <v>24</v>
      </c>
      <c r="F111" s="1" t="s">
        <v>24</v>
      </c>
      <c r="G111" s="18">
        <v>1019</v>
      </c>
      <c r="H111" s="67"/>
      <c r="I111" s="75"/>
    </row>
    <row r="112" spans="2:9" ht="19.5" customHeight="1" x14ac:dyDescent="0.25">
      <c r="B112" s="59"/>
      <c r="C112" s="64"/>
      <c r="D112" s="62"/>
      <c r="E112" s="61" t="s">
        <v>6</v>
      </c>
      <c r="F112" s="1" t="s">
        <v>116</v>
      </c>
      <c r="G112" s="18">
        <v>442</v>
      </c>
      <c r="H112" s="67"/>
      <c r="I112" s="75"/>
    </row>
    <row r="113" spans="2:9" ht="19.5" customHeight="1" x14ac:dyDescent="0.25">
      <c r="B113" s="59"/>
      <c r="C113" s="64"/>
      <c r="D113" s="62"/>
      <c r="E113" s="62"/>
      <c r="F113" s="1" t="s">
        <v>118</v>
      </c>
      <c r="G113" s="18">
        <v>224</v>
      </c>
      <c r="H113" s="67"/>
      <c r="I113" s="75"/>
    </row>
    <row r="114" spans="2:9" ht="19.5" customHeight="1" x14ac:dyDescent="0.25">
      <c r="B114" s="59"/>
      <c r="C114" s="65"/>
      <c r="D114" s="57"/>
      <c r="E114" s="57"/>
      <c r="F114" s="4" t="s">
        <v>117</v>
      </c>
      <c r="G114" s="24">
        <v>21</v>
      </c>
      <c r="H114" s="67"/>
      <c r="I114" s="75"/>
    </row>
    <row r="115" spans="2:9" ht="19.5" customHeight="1" x14ac:dyDescent="0.25">
      <c r="B115" s="59"/>
      <c r="C115" s="65"/>
      <c r="D115" s="4" t="s">
        <v>154</v>
      </c>
      <c r="E115" s="61" t="s">
        <v>25</v>
      </c>
      <c r="F115" s="4" t="s">
        <v>154</v>
      </c>
      <c r="G115" s="24">
        <v>516</v>
      </c>
      <c r="H115" s="18">
        <f>G115</f>
        <v>516</v>
      </c>
      <c r="I115" s="75"/>
    </row>
    <row r="116" spans="2:9" ht="19.5" customHeight="1" x14ac:dyDescent="0.25">
      <c r="B116" s="59"/>
      <c r="C116" s="65"/>
      <c r="D116" s="4" t="s">
        <v>155</v>
      </c>
      <c r="E116" s="62"/>
      <c r="F116" s="4" t="s">
        <v>155</v>
      </c>
      <c r="G116" s="24">
        <v>542</v>
      </c>
      <c r="H116" s="18">
        <f>G116</f>
        <v>542</v>
      </c>
      <c r="I116" s="75"/>
    </row>
    <row r="117" spans="2:9" ht="19.5" customHeight="1" thickBot="1" x14ac:dyDescent="0.3">
      <c r="B117" s="60"/>
      <c r="C117" s="68"/>
      <c r="D117" s="3" t="s">
        <v>156</v>
      </c>
      <c r="E117" s="78"/>
      <c r="F117" s="3" t="s">
        <v>156</v>
      </c>
      <c r="G117" s="19">
        <v>0</v>
      </c>
      <c r="H117" s="19">
        <f>G117</f>
        <v>0</v>
      </c>
      <c r="I117" s="76"/>
    </row>
    <row r="118" spans="2:9" ht="19.5" customHeight="1" x14ac:dyDescent="0.25">
      <c r="B118" s="58" t="s">
        <v>162</v>
      </c>
      <c r="C118" s="70" t="s">
        <v>10</v>
      </c>
      <c r="D118" s="57" t="s">
        <v>10</v>
      </c>
      <c r="E118" s="57" t="s">
        <v>10</v>
      </c>
      <c r="F118" s="20" t="s">
        <v>10</v>
      </c>
      <c r="G118" s="21">
        <v>4967</v>
      </c>
      <c r="H118" s="56">
        <f>SUM(G118:G124)</f>
        <v>9794</v>
      </c>
      <c r="I118" s="73">
        <f>SUM(H118:H137)</f>
        <v>23198</v>
      </c>
    </row>
    <row r="119" spans="2:9" ht="19.5" customHeight="1" x14ac:dyDescent="0.25">
      <c r="B119" s="59"/>
      <c r="C119" s="64"/>
      <c r="D119" s="67"/>
      <c r="E119" s="67"/>
      <c r="F119" s="1" t="s">
        <v>100</v>
      </c>
      <c r="G119" s="18">
        <v>828</v>
      </c>
      <c r="H119" s="62"/>
      <c r="I119" s="75"/>
    </row>
    <row r="120" spans="2:9" ht="19.5" customHeight="1" x14ac:dyDescent="0.25">
      <c r="B120" s="59"/>
      <c r="C120" s="64"/>
      <c r="D120" s="67"/>
      <c r="E120" s="67"/>
      <c r="F120" s="1" t="s">
        <v>101</v>
      </c>
      <c r="G120" s="18">
        <v>634</v>
      </c>
      <c r="H120" s="62"/>
      <c r="I120" s="75"/>
    </row>
    <row r="121" spans="2:9" ht="19.5" customHeight="1" x14ac:dyDescent="0.25">
      <c r="B121" s="59"/>
      <c r="C121" s="64"/>
      <c r="D121" s="67"/>
      <c r="E121" s="67"/>
      <c r="F121" s="1" t="s">
        <v>102</v>
      </c>
      <c r="G121" s="18">
        <v>393</v>
      </c>
      <c r="H121" s="62"/>
      <c r="I121" s="75"/>
    </row>
    <row r="122" spans="2:9" ht="19.5" customHeight="1" x14ac:dyDescent="0.25">
      <c r="B122" s="59"/>
      <c r="C122" s="64"/>
      <c r="D122" s="67"/>
      <c r="E122" s="67"/>
      <c r="F122" s="1" t="s">
        <v>128</v>
      </c>
      <c r="G122" s="18">
        <v>417</v>
      </c>
      <c r="H122" s="62"/>
      <c r="I122" s="75"/>
    </row>
    <row r="123" spans="2:9" ht="19.5" customHeight="1" x14ac:dyDescent="0.25">
      <c r="B123" s="59"/>
      <c r="C123" s="64"/>
      <c r="D123" s="67"/>
      <c r="E123" s="67"/>
      <c r="F123" s="1" t="s">
        <v>127</v>
      </c>
      <c r="G123" s="18">
        <v>944</v>
      </c>
      <c r="H123" s="62"/>
      <c r="I123" s="75"/>
    </row>
    <row r="124" spans="2:9" ht="19.5" customHeight="1" x14ac:dyDescent="0.25">
      <c r="B124" s="59"/>
      <c r="C124" s="64"/>
      <c r="D124" s="67"/>
      <c r="E124" s="1" t="s">
        <v>129</v>
      </c>
      <c r="F124" s="1" t="s">
        <v>129</v>
      </c>
      <c r="G124" s="18">
        <v>1611</v>
      </c>
      <c r="H124" s="57"/>
      <c r="I124" s="75"/>
    </row>
    <row r="125" spans="2:9" ht="19.5" customHeight="1" x14ac:dyDescent="0.25">
      <c r="B125" s="59"/>
      <c r="C125" s="64"/>
      <c r="D125" s="1" t="s">
        <v>11</v>
      </c>
      <c r="E125" s="67" t="s">
        <v>11</v>
      </c>
      <c r="F125" s="1" t="s">
        <v>11</v>
      </c>
      <c r="G125" s="18">
        <v>919</v>
      </c>
      <c r="H125" s="18">
        <f>G125</f>
        <v>919</v>
      </c>
      <c r="I125" s="75"/>
    </row>
    <row r="126" spans="2:9" ht="19.5" customHeight="1" x14ac:dyDescent="0.25">
      <c r="B126" s="59"/>
      <c r="C126" s="64"/>
      <c r="D126" s="1" t="s">
        <v>99</v>
      </c>
      <c r="E126" s="67"/>
      <c r="F126" s="1" t="s">
        <v>99</v>
      </c>
      <c r="G126" s="18">
        <v>758</v>
      </c>
      <c r="H126" s="18">
        <f>G126</f>
        <v>758</v>
      </c>
      <c r="I126" s="75"/>
    </row>
    <row r="127" spans="2:9" ht="19.5" customHeight="1" x14ac:dyDescent="0.25">
      <c r="B127" s="59"/>
      <c r="C127" s="64"/>
      <c r="D127" s="67" t="s">
        <v>12</v>
      </c>
      <c r="E127" s="67" t="s">
        <v>12</v>
      </c>
      <c r="F127" s="1" t="s">
        <v>12</v>
      </c>
      <c r="G127" s="18">
        <v>1340</v>
      </c>
      <c r="H127" s="72">
        <f>G127+G128</f>
        <v>2796</v>
      </c>
      <c r="I127" s="75"/>
    </row>
    <row r="128" spans="2:9" ht="19.5" customHeight="1" x14ac:dyDescent="0.25">
      <c r="B128" s="59"/>
      <c r="C128" s="64"/>
      <c r="D128" s="67"/>
      <c r="E128" s="67"/>
      <c r="F128" s="1" t="s">
        <v>98</v>
      </c>
      <c r="G128" s="18">
        <v>1456</v>
      </c>
      <c r="H128" s="57"/>
      <c r="I128" s="75"/>
    </row>
    <row r="129" spans="2:9" ht="19.5" customHeight="1" x14ac:dyDescent="0.25">
      <c r="B129" s="59"/>
      <c r="C129" s="64"/>
      <c r="D129" s="67" t="s">
        <v>105</v>
      </c>
      <c r="E129" s="67" t="s">
        <v>105</v>
      </c>
      <c r="F129" s="1" t="s">
        <v>105</v>
      </c>
      <c r="G129" s="18">
        <v>845</v>
      </c>
      <c r="H129" s="72">
        <f>SUM(G129:G132)</f>
        <v>4624</v>
      </c>
      <c r="I129" s="75"/>
    </row>
    <row r="130" spans="2:9" ht="19.5" customHeight="1" x14ac:dyDescent="0.25">
      <c r="B130" s="59"/>
      <c r="C130" s="64"/>
      <c r="D130" s="67"/>
      <c r="E130" s="67"/>
      <c r="F130" s="1" t="s">
        <v>106</v>
      </c>
      <c r="G130" s="18">
        <v>1117</v>
      </c>
      <c r="H130" s="62"/>
      <c r="I130" s="75"/>
    </row>
    <row r="131" spans="2:9" ht="19.5" customHeight="1" x14ac:dyDescent="0.25">
      <c r="B131" s="59"/>
      <c r="C131" s="64"/>
      <c r="D131" s="67"/>
      <c r="E131" s="67"/>
      <c r="F131" s="1" t="s">
        <v>107</v>
      </c>
      <c r="G131" s="18">
        <v>1957</v>
      </c>
      <c r="H131" s="62"/>
      <c r="I131" s="75"/>
    </row>
    <row r="132" spans="2:9" ht="19.5" customHeight="1" x14ac:dyDescent="0.25">
      <c r="B132" s="59"/>
      <c r="C132" s="64"/>
      <c r="D132" s="67"/>
      <c r="E132" s="67"/>
      <c r="F132" s="1" t="s">
        <v>108</v>
      </c>
      <c r="G132" s="18">
        <v>705</v>
      </c>
      <c r="H132" s="57"/>
      <c r="I132" s="75"/>
    </row>
    <row r="133" spans="2:9" ht="19.5" customHeight="1" x14ac:dyDescent="0.25">
      <c r="B133" s="59"/>
      <c r="C133" s="64"/>
      <c r="D133" s="67" t="s">
        <v>103</v>
      </c>
      <c r="E133" s="67" t="s">
        <v>103</v>
      </c>
      <c r="F133" s="1" t="s">
        <v>103</v>
      </c>
      <c r="G133" s="18">
        <v>1878</v>
      </c>
      <c r="H133" s="72">
        <f>G133+G134</f>
        <v>2366</v>
      </c>
      <c r="I133" s="75"/>
    </row>
    <row r="134" spans="2:9" ht="19.5" customHeight="1" x14ac:dyDescent="0.25">
      <c r="B134" s="59"/>
      <c r="C134" s="64"/>
      <c r="D134" s="67"/>
      <c r="E134" s="67"/>
      <c r="F134" s="1" t="s">
        <v>104</v>
      </c>
      <c r="G134" s="18">
        <v>488</v>
      </c>
      <c r="H134" s="57"/>
      <c r="I134" s="75"/>
    </row>
    <row r="135" spans="2:9" ht="19.5" customHeight="1" x14ac:dyDescent="0.25">
      <c r="B135" s="59"/>
      <c r="C135" s="64"/>
      <c r="D135" s="1" t="s">
        <v>109</v>
      </c>
      <c r="E135" s="67"/>
      <c r="F135" s="1" t="s">
        <v>109</v>
      </c>
      <c r="G135" s="18">
        <v>1202</v>
      </c>
      <c r="H135" s="18">
        <f>G135</f>
        <v>1202</v>
      </c>
      <c r="I135" s="75"/>
    </row>
    <row r="136" spans="2:9" ht="19.5" customHeight="1" x14ac:dyDescent="0.25">
      <c r="B136" s="59"/>
      <c r="C136" s="64"/>
      <c r="D136" s="1" t="s">
        <v>130</v>
      </c>
      <c r="E136" s="67"/>
      <c r="F136" s="1" t="s">
        <v>130</v>
      </c>
      <c r="G136" s="18">
        <v>682</v>
      </c>
      <c r="H136" s="18">
        <f>G136</f>
        <v>682</v>
      </c>
      <c r="I136" s="75"/>
    </row>
    <row r="137" spans="2:9" ht="19.5" customHeight="1" thickBot="1" x14ac:dyDescent="0.3">
      <c r="B137" s="60"/>
      <c r="C137" s="68"/>
      <c r="D137" s="3" t="s">
        <v>131</v>
      </c>
      <c r="E137" s="79"/>
      <c r="F137" s="3" t="s">
        <v>131</v>
      </c>
      <c r="G137" s="19">
        <v>57</v>
      </c>
      <c r="H137" s="19">
        <f>G137</f>
        <v>57</v>
      </c>
      <c r="I137" s="76"/>
    </row>
  </sheetData>
  <mergeCells count="85">
    <mergeCell ref="C118:C137"/>
    <mergeCell ref="D118:D124"/>
    <mergeCell ref="E118:E123"/>
    <mergeCell ref="I118:I137"/>
    <mergeCell ref="E125:E126"/>
    <mergeCell ref="D127:D128"/>
    <mergeCell ref="E127:E128"/>
    <mergeCell ref="H127:H128"/>
    <mergeCell ref="D129:D132"/>
    <mergeCell ref="E129:E132"/>
    <mergeCell ref="H129:H132"/>
    <mergeCell ref="D133:D134"/>
    <mergeCell ref="E133:E137"/>
    <mergeCell ref="H118:H124"/>
    <mergeCell ref="H133:H134"/>
    <mergeCell ref="H103:H114"/>
    <mergeCell ref="I103:I117"/>
    <mergeCell ref="E108:E110"/>
    <mergeCell ref="E112:E114"/>
    <mergeCell ref="E115:E117"/>
    <mergeCell ref="H91:H98"/>
    <mergeCell ref="I91:I102"/>
    <mergeCell ref="E93:E95"/>
    <mergeCell ref="E96:E98"/>
    <mergeCell ref="E99:E100"/>
    <mergeCell ref="I56:I90"/>
    <mergeCell ref="E60:E63"/>
    <mergeCell ref="E64:E68"/>
    <mergeCell ref="E69:E71"/>
    <mergeCell ref="E75:E76"/>
    <mergeCell ref="G56:G57"/>
    <mergeCell ref="G58:G59"/>
    <mergeCell ref="E85:E87"/>
    <mergeCell ref="H85:H86"/>
    <mergeCell ref="E56:E59"/>
    <mergeCell ref="H56:H81"/>
    <mergeCell ref="E77:E79"/>
    <mergeCell ref="E80:E81"/>
    <mergeCell ref="E83:E84"/>
    <mergeCell ref="H83:H84"/>
    <mergeCell ref="H88:H89"/>
    <mergeCell ref="I5:I55"/>
    <mergeCell ref="E10:E13"/>
    <mergeCell ref="E14:E15"/>
    <mergeCell ref="E16:E22"/>
    <mergeCell ref="E23:E26"/>
    <mergeCell ref="E27:E29"/>
    <mergeCell ref="E31:E33"/>
    <mergeCell ref="E35:E36"/>
    <mergeCell ref="E37:E40"/>
    <mergeCell ref="E41:E42"/>
    <mergeCell ref="E45:E47"/>
    <mergeCell ref="H45:H47"/>
    <mergeCell ref="E49:E50"/>
    <mergeCell ref="H49:H50"/>
    <mergeCell ref="E51:E54"/>
    <mergeCell ref="H51:H52"/>
    <mergeCell ref="B118:B137"/>
    <mergeCell ref="C5:C55"/>
    <mergeCell ref="D5:D44"/>
    <mergeCell ref="E5:E8"/>
    <mergeCell ref="H5:H44"/>
    <mergeCell ref="D45:D47"/>
    <mergeCell ref="D49:D50"/>
    <mergeCell ref="D51:D52"/>
    <mergeCell ref="D53:D54"/>
    <mergeCell ref="H53:H54"/>
    <mergeCell ref="D85:D86"/>
    <mergeCell ref="C56:C90"/>
    <mergeCell ref="D56:D81"/>
    <mergeCell ref="D83:D84"/>
    <mergeCell ref="D88:D89"/>
    <mergeCell ref="E88:E89"/>
    <mergeCell ref="G5:G6"/>
    <mergeCell ref="B5:B55"/>
    <mergeCell ref="B56:B90"/>
    <mergeCell ref="B91:B102"/>
    <mergeCell ref="B103:B117"/>
    <mergeCell ref="E72:E74"/>
    <mergeCell ref="C91:C102"/>
    <mergeCell ref="D91:D98"/>
    <mergeCell ref="E91:E92"/>
    <mergeCell ref="C103:C117"/>
    <mergeCell ref="D103:D114"/>
    <mergeCell ref="E103:E106"/>
  </mergeCells>
  <pageMargins left="0.7" right="0.7" top="0.75" bottom="0.75" header="0.3" footer="0.3"/>
  <pageSetup paperSize="9" scale="69" fitToHeight="0" orientation="portrait" r:id="rId1"/>
  <headerFooter>
    <oddHeader>&amp;LAnexa D.1 - Sisteme de apa</oddHeader>
  </headerFooter>
  <rowBreaks count="2" manualBreakCount="2">
    <brk id="55" min="1" max="8" man="1"/>
    <brk id="102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10386-F44B-46DF-939D-504734465E0F}">
  <sheetPr>
    <pageSetUpPr fitToPage="1"/>
  </sheetPr>
  <dimension ref="B3:I136"/>
  <sheetViews>
    <sheetView tabSelected="1" view="pageBreakPreview" topLeftCell="A100" zoomScale="85" zoomScaleNormal="85" zoomScaleSheetLayoutView="85" zoomScalePageLayoutView="70" workbookViewId="0">
      <selection activeCell="K117" sqref="K117"/>
    </sheetView>
  </sheetViews>
  <sheetFormatPr defaultRowHeight="15" x14ac:dyDescent="0.25"/>
  <cols>
    <col min="1" max="1" width="3.7109375" customWidth="1"/>
    <col min="3" max="3" width="19.28515625" customWidth="1"/>
    <col min="4" max="4" width="22" customWidth="1"/>
    <col min="5" max="5" width="17.7109375" customWidth="1"/>
    <col min="6" max="6" width="17.85546875" customWidth="1"/>
    <col min="7" max="7" width="13.140625" customWidth="1"/>
    <col min="8" max="8" width="14.28515625" customWidth="1"/>
    <col min="9" max="9" width="14" customWidth="1"/>
  </cols>
  <sheetData>
    <row r="3" spans="2:9" ht="15.75" thickBot="1" x14ac:dyDescent="0.3"/>
    <row r="4" spans="2:9" ht="45" customHeight="1" thickBot="1" x14ac:dyDescent="0.3">
      <c r="B4" s="32" t="s">
        <v>0</v>
      </c>
      <c r="C4" s="131" t="s">
        <v>34</v>
      </c>
      <c r="D4" s="14" t="s">
        <v>35</v>
      </c>
      <c r="E4" s="14" t="s">
        <v>36</v>
      </c>
      <c r="F4" s="14" t="s">
        <v>37</v>
      </c>
      <c r="G4" s="14" t="s">
        <v>31</v>
      </c>
      <c r="H4" s="14" t="s">
        <v>38</v>
      </c>
      <c r="I4" s="15" t="s">
        <v>39</v>
      </c>
    </row>
    <row r="5" spans="2:9" x14ac:dyDescent="0.25">
      <c r="B5" s="58" t="s">
        <v>158</v>
      </c>
      <c r="C5" s="63" t="s">
        <v>1</v>
      </c>
      <c r="D5" s="89" t="s">
        <v>1</v>
      </c>
      <c r="E5" s="89" t="s">
        <v>1</v>
      </c>
      <c r="F5" s="2" t="s">
        <v>1</v>
      </c>
      <c r="G5" s="10">
        <v>51567</v>
      </c>
      <c r="H5" s="90">
        <v>60190</v>
      </c>
      <c r="I5" s="92">
        <f>SUM(H5:H23)</f>
        <v>74220</v>
      </c>
    </row>
    <row r="6" spans="2:9" x14ac:dyDescent="0.25">
      <c r="B6" s="59"/>
      <c r="C6" s="64"/>
      <c r="D6" s="83"/>
      <c r="E6" s="83"/>
      <c r="F6" s="1" t="s">
        <v>40</v>
      </c>
      <c r="G6" s="11">
        <v>772</v>
      </c>
      <c r="H6" s="91"/>
      <c r="I6" s="93"/>
    </row>
    <row r="7" spans="2:9" x14ac:dyDescent="0.25">
      <c r="B7" s="59"/>
      <c r="C7" s="64"/>
      <c r="D7" s="5" t="s">
        <v>41</v>
      </c>
      <c r="E7" s="83"/>
      <c r="F7" s="1" t="s">
        <v>41</v>
      </c>
      <c r="G7" s="11">
        <v>507</v>
      </c>
      <c r="H7" s="18">
        <v>507</v>
      </c>
      <c r="I7" s="93"/>
    </row>
    <row r="8" spans="2:9" x14ac:dyDescent="0.25">
      <c r="B8" s="59"/>
      <c r="C8" s="64"/>
      <c r="D8" s="5" t="s">
        <v>2</v>
      </c>
      <c r="E8" s="5" t="s">
        <v>2</v>
      </c>
      <c r="F8" s="1" t="s">
        <v>2</v>
      </c>
      <c r="G8" s="11">
        <v>1484</v>
      </c>
      <c r="H8" s="18">
        <v>1484</v>
      </c>
      <c r="I8" s="93"/>
    </row>
    <row r="9" spans="2:9" x14ac:dyDescent="0.25">
      <c r="B9" s="59"/>
      <c r="C9" s="64"/>
      <c r="D9" s="5" t="s">
        <v>76</v>
      </c>
      <c r="E9" s="83" t="s">
        <v>76</v>
      </c>
      <c r="F9" s="1" t="s">
        <v>76</v>
      </c>
      <c r="G9" s="11">
        <v>1751</v>
      </c>
      <c r="H9" s="18">
        <v>1751</v>
      </c>
      <c r="I9" s="93"/>
    </row>
    <row r="10" spans="2:9" x14ac:dyDescent="0.25">
      <c r="B10" s="59"/>
      <c r="C10" s="64"/>
      <c r="D10" s="5" t="s">
        <v>77</v>
      </c>
      <c r="E10" s="83"/>
      <c r="F10" s="1" t="s">
        <v>77</v>
      </c>
      <c r="G10" s="11">
        <v>506</v>
      </c>
      <c r="H10" s="18">
        <v>506</v>
      </c>
      <c r="I10" s="93"/>
    </row>
    <row r="11" spans="2:9" x14ac:dyDescent="0.25">
      <c r="B11" s="59"/>
      <c r="C11" s="64"/>
      <c r="D11" s="5" t="s">
        <v>78</v>
      </c>
      <c r="E11" s="83" t="s">
        <v>78</v>
      </c>
      <c r="F11" s="1" t="s">
        <v>78</v>
      </c>
      <c r="G11" s="11">
        <v>1138</v>
      </c>
      <c r="H11" s="18">
        <v>1138</v>
      </c>
      <c r="I11" s="93"/>
    </row>
    <row r="12" spans="2:9" x14ac:dyDescent="0.25">
      <c r="B12" s="59"/>
      <c r="C12" s="64"/>
      <c r="D12" s="5" t="s">
        <v>79</v>
      </c>
      <c r="E12" s="83"/>
      <c r="F12" s="1" t="s">
        <v>79</v>
      </c>
      <c r="G12" s="11">
        <v>435</v>
      </c>
      <c r="H12" s="18">
        <v>435</v>
      </c>
      <c r="I12" s="93"/>
    </row>
    <row r="13" spans="2:9" x14ac:dyDescent="0.25">
      <c r="B13" s="59"/>
      <c r="C13" s="64"/>
      <c r="D13" s="5" t="s">
        <v>80</v>
      </c>
      <c r="E13" s="83"/>
      <c r="F13" s="1" t="s">
        <v>80</v>
      </c>
      <c r="G13" s="11">
        <v>360</v>
      </c>
      <c r="H13" s="18">
        <v>360</v>
      </c>
      <c r="I13" s="93"/>
    </row>
    <row r="14" spans="2:9" x14ac:dyDescent="0.25">
      <c r="B14" s="59"/>
      <c r="C14" s="64"/>
      <c r="D14" s="5" t="s">
        <v>81</v>
      </c>
      <c r="E14" s="83"/>
      <c r="F14" s="1" t="s">
        <v>81</v>
      </c>
      <c r="G14" s="11">
        <v>668</v>
      </c>
      <c r="H14" s="18">
        <v>668</v>
      </c>
      <c r="I14" s="93"/>
    </row>
    <row r="15" spans="2:9" x14ac:dyDescent="0.25">
      <c r="B15" s="59"/>
      <c r="C15" s="64"/>
      <c r="D15" s="5" t="s">
        <v>82</v>
      </c>
      <c r="E15" s="83" t="s">
        <v>82</v>
      </c>
      <c r="F15" s="1" t="s">
        <v>82</v>
      </c>
      <c r="G15" s="11">
        <v>1128</v>
      </c>
      <c r="H15" s="18">
        <v>1128</v>
      </c>
      <c r="I15" s="93"/>
    </row>
    <row r="16" spans="2:9" x14ac:dyDescent="0.25">
      <c r="B16" s="59"/>
      <c r="C16" s="64"/>
      <c r="D16" s="5" t="s">
        <v>83</v>
      </c>
      <c r="E16" s="83"/>
      <c r="F16" s="1" t="s">
        <v>83</v>
      </c>
      <c r="G16" s="11">
        <v>631</v>
      </c>
      <c r="H16" s="18">
        <v>631</v>
      </c>
      <c r="I16" s="93"/>
    </row>
    <row r="17" spans="2:9" x14ac:dyDescent="0.25">
      <c r="B17" s="59"/>
      <c r="C17" s="64"/>
      <c r="D17" s="5" t="s">
        <v>84</v>
      </c>
      <c r="E17" s="83"/>
      <c r="F17" s="1" t="s">
        <v>84</v>
      </c>
      <c r="G17" s="11">
        <v>738</v>
      </c>
      <c r="H17" s="18">
        <v>738</v>
      </c>
      <c r="I17" s="93"/>
    </row>
    <row r="18" spans="2:9" x14ac:dyDescent="0.25">
      <c r="B18" s="59"/>
      <c r="C18" s="64"/>
      <c r="D18" s="5" t="s">
        <v>86</v>
      </c>
      <c r="E18" s="95" t="s">
        <v>86</v>
      </c>
      <c r="F18" s="1" t="s">
        <v>86</v>
      </c>
      <c r="G18" s="11">
        <v>503</v>
      </c>
      <c r="H18" s="18">
        <v>503</v>
      </c>
      <c r="I18" s="93"/>
    </row>
    <row r="19" spans="2:9" x14ac:dyDescent="0.25">
      <c r="B19" s="59"/>
      <c r="C19" s="64"/>
      <c r="D19" s="5" t="s">
        <v>85</v>
      </c>
      <c r="E19" s="96"/>
      <c r="F19" s="1" t="s">
        <v>85</v>
      </c>
      <c r="G19" s="11">
        <v>424</v>
      </c>
      <c r="H19" s="18">
        <v>424</v>
      </c>
      <c r="I19" s="93"/>
    </row>
    <row r="20" spans="2:9" x14ac:dyDescent="0.25">
      <c r="B20" s="59"/>
      <c r="C20" s="64"/>
      <c r="D20" s="5" t="s">
        <v>9</v>
      </c>
      <c r="E20" s="16" t="s">
        <v>9</v>
      </c>
      <c r="F20" s="1" t="s">
        <v>9</v>
      </c>
      <c r="G20" s="11">
        <v>1765</v>
      </c>
      <c r="H20" s="18">
        <v>1765</v>
      </c>
      <c r="I20" s="93"/>
    </row>
    <row r="21" spans="2:9" x14ac:dyDescent="0.25">
      <c r="B21" s="59"/>
      <c r="C21" s="64"/>
      <c r="D21" s="5" t="s">
        <v>3</v>
      </c>
      <c r="E21" s="83" t="s">
        <v>3</v>
      </c>
      <c r="F21" s="1" t="s">
        <v>3</v>
      </c>
      <c r="G21" s="11">
        <v>1074</v>
      </c>
      <c r="H21" s="18">
        <v>1074</v>
      </c>
      <c r="I21" s="93"/>
    </row>
    <row r="22" spans="2:9" x14ac:dyDescent="0.25">
      <c r="B22" s="59"/>
      <c r="C22" s="64"/>
      <c r="D22" s="5" t="s">
        <v>87</v>
      </c>
      <c r="E22" s="83"/>
      <c r="F22" s="1" t="s">
        <v>87</v>
      </c>
      <c r="G22" s="11">
        <v>366</v>
      </c>
      <c r="H22" s="18">
        <v>366</v>
      </c>
      <c r="I22" s="93"/>
    </row>
    <row r="23" spans="2:9" ht="15.75" thickBot="1" x14ac:dyDescent="0.3">
      <c r="B23" s="60"/>
      <c r="C23" s="68"/>
      <c r="D23" s="8" t="s">
        <v>42</v>
      </c>
      <c r="E23" s="84"/>
      <c r="F23" s="3" t="s">
        <v>42</v>
      </c>
      <c r="G23" s="13">
        <v>552</v>
      </c>
      <c r="H23" s="19">
        <v>552</v>
      </c>
      <c r="I23" s="94"/>
    </row>
    <row r="24" spans="2:9" x14ac:dyDescent="0.25">
      <c r="B24" s="58" t="s">
        <v>159</v>
      </c>
      <c r="C24" s="63" t="s">
        <v>13</v>
      </c>
      <c r="D24" s="7" t="s">
        <v>13</v>
      </c>
      <c r="E24" s="89" t="s">
        <v>13</v>
      </c>
      <c r="F24" s="7" t="s">
        <v>13</v>
      </c>
      <c r="G24" s="77">
        <v>15984</v>
      </c>
      <c r="H24" s="118">
        <v>18382</v>
      </c>
      <c r="I24" s="92">
        <f>SUM(H24:H35)</f>
        <v>27962</v>
      </c>
    </row>
    <row r="25" spans="2:9" x14ac:dyDescent="0.25">
      <c r="B25" s="59"/>
      <c r="C25" s="64"/>
      <c r="D25" s="5" t="s">
        <v>88</v>
      </c>
      <c r="E25" s="83"/>
      <c r="F25" s="5" t="s">
        <v>88</v>
      </c>
      <c r="G25" s="67"/>
      <c r="H25" s="119"/>
      <c r="I25" s="93"/>
    </row>
    <row r="26" spans="2:9" x14ac:dyDescent="0.25">
      <c r="B26" s="59"/>
      <c r="C26" s="64"/>
      <c r="D26" s="83" t="s">
        <v>61</v>
      </c>
      <c r="E26" s="83"/>
      <c r="F26" s="5" t="s">
        <v>89</v>
      </c>
      <c r="G26" s="101">
        <v>1463</v>
      </c>
      <c r="H26" s="91">
        <v>1463</v>
      </c>
      <c r="I26" s="93"/>
    </row>
    <row r="27" spans="2:9" x14ac:dyDescent="0.25">
      <c r="B27" s="59"/>
      <c r="C27" s="64"/>
      <c r="D27" s="83"/>
      <c r="E27" s="83"/>
      <c r="F27" s="5" t="s">
        <v>61</v>
      </c>
      <c r="G27" s="67"/>
      <c r="H27" s="91"/>
      <c r="I27" s="93"/>
    </row>
    <row r="28" spans="2:9" x14ac:dyDescent="0.25">
      <c r="B28" s="59"/>
      <c r="C28" s="64"/>
      <c r="D28" s="5" t="s">
        <v>14</v>
      </c>
      <c r="E28" s="83" t="s">
        <v>14</v>
      </c>
      <c r="F28" s="5" t="s">
        <v>14</v>
      </c>
      <c r="G28" s="11">
        <v>2670</v>
      </c>
      <c r="H28" s="26">
        <v>2937</v>
      </c>
      <c r="I28" s="93"/>
    </row>
    <row r="29" spans="2:9" x14ac:dyDescent="0.25">
      <c r="B29" s="59"/>
      <c r="C29" s="64"/>
      <c r="D29" s="5" t="s">
        <v>66</v>
      </c>
      <c r="E29" s="83"/>
      <c r="F29" s="5" t="s">
        <v>66</v>
      </c>
      <c r="G29" s="11">
        <v>256</v>
      </c>
      <c r="H29" s="26">
        <v>256</v>
      </c>
      <c r="I29" s="93"/>
    </row>
    <row r="30" spans="2:9" x14ac:dyDescent="0.25">
      <c r="B30" s="59"/>
      <c r="C30" s="64"/>
      <c r="D30" s="5" t="s">
        <v>68</v>
      </c>
      <c r="E30" s="83"/>
      <c r="F30" s="5" t="s">
        <v>68</v>
      </c>
      <c r="G30" s="11">
        <v>614</v>
      </c>
      <c r="H30" s="26">
        <v>614</v>
      </c>
      <c r="I30" s="93"/>
    </row>
    <row r="31" spans="2:9" x14ac:dyDescent="0.25">
      <c r="B31" s="59"/>
      <c r="C31" s="64"/>
      <c r="D31" s="5" t="s">
        <v>67</v>
      </c>
      <c r="E31" s="83"/>
      <c r="F31" s="5" t="s">
        <v>67</v>
      </c>
      <c r="G31" s="11">
        <v>941</v>
      </c>
      <c r="H31" s="26">
        <v>941</v>
      </c>
      <c r="I31" s="93"/>
    </row>
    <row r="32" spans="2:9" x14ac:dyDescent="0.25">
      <c r="B32" s="59"/>
      <c r="C32" s="64"/>
      <c r="D32" s="5" t="s">
        <v>18</v>
      </c>
      <c r="E32" s="83" t="s">
        <v>18</v>
      </c>
      <c r="F32" s="5" t="s">
        <v>18</v>
      </c>
      <c r="G32" s="12">
        <v>1272</v>
      </c>
      <c r="H32" s="26">
        <v>1272</v>
      </c>
      <c r="I32" s="93"/>
    </row>
    <row r="33" spans="2:9" x14ac:dyDescent="0.25">
      <c r="B33" s="59"/>
      <c r="C33" s="64"/>
      <c r="D33" s="5" t="s">
        <v>69</v>
      </c>
      <c r="E33" s="83"/>
      <c r="F33" s="5" t="s">
        <v>69</v>
      </c>
      <c r="G33" s="12">
        <v>457</v>
      </c>
      <c r="H33" s="26">
        <v>457</v>
      </c>
      <c r="I33" s="93"/>
    </row>
    <row r="34" spans="2:9" x14ac:dyDescent="0.25">
      <c r="B34" s="59"/>
      <c r="C34" s="64"/>
      <c r="D34" s="5" t="s">
        <v>27</v>
      </c>
      <c r="E34" s="83" t="s">
        <v>27</v>
      </c>
      <c r="F34" s="5" t="s">
        <v>27</v>
      </c>
      <c r="G34" s="12">
        <v>1342</v>
      </c>
      <c r="H34" s="26">
        <v>1342</v>
      </c>
      <c r="I34" s="93"/>
    </row>
    <row r="35" spans="2:9" ht="15.75" thickBot="1" x14ac:dyDescent="0.3">
      <c r="B35" s="59"/>
      <c r="C35" s="68"/>
      <c r="D35" s="8" t="s">
        <v>73</v>
      </c>
      <c r="E35" s="84"/>
      <c r="F35" s="8" t="s">
        <v>73</v>
      </c>
      <c r="G35" s="25">
        <v>298</v>
      </c>
      <c r="H35" s="39">
        <v>298</v>
      </c>
      <c r="I35" s="94"/>
    </row>
    <row r="36" spans="2:9" x14ac:dyDescent="0.25">
      <c r="B36" s="58" t="s">
        <v>160</v>
      </c>
      <c r="C36" s="105" t="s">
        <v>23</v>
      </c>
      <c r="D36" s="97" t="s">
        <v>23</v>
      </c>
      <c r="E36" s="97" t="s">
        <v>23</v>
      </c>
      <c r="F36" s="7" t="s">
        <v>23</v>
      </c>
      <c r="G36" s="10">
        <v>5216</v>
      </c>
      <c r="H36" s="90">
        <v>13315</v>
      </c>
      <c r="I36" s="73">
        <f>SUM(H36:H46)</f>
        <v>19332</v>
      </c>
    </row>
    <row r="37" spans="2:9" x14ac:dyDescent="0.25">
      <c r="B37" s="59"/>
      <c r="C37" s="106"/>
      <c r="D37" s="98"/>
      <c r="E37" s="100"/>
      <c r="F37" s="5" t="s">
        <v>91</v>
      </c>
      <c r="G37" s="11">
        <v>706</v>
      </c>
      <c r="H37" s="91"/>
      <c r="I37" s="74"/>
    </row>
    <row r="38" spans="2:9" x14ac:dyDescent="0.25">
      <c r="B38" s="59"/>
      <c r="C38" s="106"/>
      <c r="D38" s="98"/>
      <c r="E38" s="100"/>
      <c r="F38" s="5" t="s">
        <v>92</v>
      </c>
      <c r="G38" s="11">
        <v>1038</v>
      </c>
      <c r="H38" s="91"/>
      <c r="I38" s="74"/>
    </row>
    <row r="39" spans="2:9" x14ac:dyDescent="0.25">
      <c r="B39" s="59"/>
      <c r="C39" s="106"/>
      <c r="D39" s="98"/>
      <c r="E39" s="5" t="s">
        <v>25</v>
      </c>
      <c r="F39" s="5" t="s">
        <v>25</v>
      </c>
      <c r="G39" s="11">
        <v>3425</v>
      </c>
      <c r="H39" s="91"/>
      <c r="I39" s="74"/>
    </row>
    <row r="40" spans="2:9" ht="30" x14ac:dyDescent="0.25">
      <c r="B40" s="59"/>
      <c r="C40" s="106"/>
      <c r="D40" s="99"/>
      <c r="E40" s="51" t="s">
        <v>121</v>
      </c>
      <c r="F40" s="5" t="s">
        <v>122</v>
      </c>
      <c r="G40" s="26">
        <v>1175</v>
      </c>
      <c r="H40" s="91"/>
      <c r="I40" s="74"/>
    </row>
    <row r="41" spans="2:9" x14ac:dyDescent="0.25">
      <c r="B41" s="59"/>
      <c r="C41" s="106"/>
      <c r="D41" s="83" t="s">
        <v>184</v>
      </c>
      <c r="E41" s="83" t="s">
        <v>184</v>
      </c>
      <c r="F41" s="5" t="s">
        <v>184</v>
      </c>
      <c r="G41" s="11">
        <v>2299</v>
      </c>
      <c r="H41" s="91">
        <v>3967</v>
      </c>
      <c r="I41" s="74"/>
    </row>
    <row r="42" spans="2:9" x14ac:dyDescent="0.25">
      <c r="B42" s="59"/>
      <c r="C42" s="106"/>
      <c r="D42" s="102"/>
      <c r="E42" s="83"/>
      <c r="F42" s="5" t="s">
        <v>188</v>
      </c>
      <c r="G42" s="11">
        <v>662</v>
      </c>
      <c r="H42" s="91"/>
      <c r="I42" s="74"/>
    </row>
    <row r="43" spans="2:9" x14ac:dyDescent="0.25">
      <c r="B43" s="59"/>
      <c r="C43" s="106"/>
      <c r="D43" s="102"/>
      <c r="E43" s="83"/>
      <c r="F43" s="5" t="s">
        <v>189</v>
      </c>
      <c r="G43" s="11">
        <v>645</v>
      </c>
      <c r="H43" s="91"/>
      <c r="I43" s="74"/>
    </row>
    <row r="44" spans="2:9" x14ac:dyDescent="0.25">
      <c r="B44" s="59"/>
      <c r="C44" s="106"/>
      <c r="D44" s="103" t="s">
        <v>121</v>
      </c>
      <c r="E44" s="103" t="s">
        <v>121</v>
      </c>
      <c r="F44" s="5" t="s">
        <v>123</v>
      </c>
      <c r="G44" s="12">
        <v>1397</v>
      </c>
      <c r="H44" s="101">
        <v>1907</v>
      </c>
      <c r="I44" s="74"/>
    </row>
    <row r="45" spans="2:9" x14ac:dyDescent="0.25">
      <c r="B45" s="59"/>
      <c r="C45" s="106"/>
      <c r="D45" s="104"/>
      <c r="E45" s="104"/>
      <c r="F45" s="5" t="s">
        <v>124</v>
      </c>
      <c r="G45" s="12">
        <v>510</v>
      </c>
      <c r="H45" s="101"/>
      <c r="I45" s="74"/>
    </row>
    <row r="46" spans="2:9" ht="14.25" customHeight="1" thickBot="1" x14ac:dyDescent="0.3">
      <c r="B46" s="59"/>
      <c r="C46" s="107"/>
      <c r="D46" s="30" t="s">
        <v>96</v>
      </c>
      <c r="E46" s="30" t="s">
        <v>23</v>
      </c>
      <c r="F46" s="8" t="s">
        <v>96</v>
      </c>
      <c r="G46" s="25">
        <v>143</v>
      </c>
      <c r="H46" s="54">
        <v>143</v>
      </c>
      <c r="I46" s="88"/>
    </row>
    <row r="47" spans="2:9" x14ac:dyDescent="0.25">
      <c r="B47" s="58" t="s">
        <v>161</v>
      </c>
      <c r="C47" s="63" t="s">
        <v>20</v>
      </c>
      <c r="D47" s="7" t="s">
        <v>20</v>
      </c>
      <c r="E47" s="89" t="s">
        <v>20</v>
      </c>
      <c r="F47" s="7" t="s">
        <v>20</v>
      </c>
      <c r="G47" s="27">
        <v>9104</v>
      </c>
      <c r="H47" s="38">
        <v>10014</v>
      </c>
      <c r="I47" s="92">
        <f>H47+H48</f>
        <v>10454</v>
      </c>
    </row>
    <row r="48" spans="2:9" ht="15.75" thickBot="1" x14ac:dyDescent="0.3">
      <c r="B48" s="60"/>
      <c r="C48" s="68"/>
      <c r="D48" s="8" t="s">
        <v>97</v>
      </c>
      <c r="E48" s="84"/>
      <c r="F48" s="8" t="s">
        <v>97</v>
      </c>
      <c r="G48" s="25">
        <v>440</v>
      </c>
      <c r="H48" s="39">
        <v>440</v>
      </c>
      <c r="I48" s="94"/>
    </row>
    <row r="49" spans="2:9" x14ac:dyDescent="0.25">
      <c r="B49" s="58" t="s">
        <v>162</v>
      </c>
      <c r="C49" s="63" t="s">
        <v>12</v>
      </c>
      <c r="D49" s="89" t="s">
        <v>12</v>
      </c>
      <c r="E49" s="89" t="s">
        <v>12</v>
      </c>
      <c r="F49" s="7" t="s">
        <v>12</v>
      </c>
      <c r="G49" s="27">
        <v>1340</v>
      </c>
      <c r="H49" s="90">
        <v>3076</v>
      </c>
      <c r="I49" s="92">
        <f>SUM(H49:H52)</f>
        <v>4753</v>
      </c>
    </row>
    <row r="50" spans="2:9" x14ac:dyDescent="0.25">
      <c r="B50" s="59"/>
      <c r="C50" s="64"/>
      <c r="D50" s="102"/>
      <c r="E50" s="83"/>
      <c r="F50" s="5" t="s">
        <v>98</v>
      </c>
      <c r="G50" s="12">
        <v>1456</v>
      </c>
      <c r="H50" s="91"/>
      <c r="I50" s="93"/>
    </row>
    <row r="51" spans="2:9" x14ac:dyDescent="0.25">
      <c r="B51" s="59"/>
      <c r="C51" s="64"/>
      <c r="D51" s="5" t="s">
        <v>11</v>
      </c>
      <c r="E51" s="83" t="s">
        <v>11</v>
      </c>
      <c r="F51" s="5" t="s">
        <v>11</v>
      </c>
      <c r="G51" s="12">
        <v>919</v>
      </c>
      <c r="H51" s="26">
        <v>919</v>
      </c>
      <c r="I51" s="93"/>
    </row>
    <row r="52" spans="2:9" ht="15.75" thickBot="1" x14ac:dyDescent="0.3">
      <c r="B52" s="60"/>
      <c r="C52" s="68"/>
      <c r="D52" s="8" t="s">
        <v>99</v>
      </c>
      <c r="E52" s="84"/>
      <c r="F52" s="8" t="s">
        <v>99</v>
      </c>
      <c r="G52" s="25">
        <v>758</v>
      </c>
      <c r="H52" s="39">
        <v>758</v>
      </c>
      <c r="I52" s="94"/>
    </row>
    <row r="53" spans="2:9" x14ac:dyDescent="0.25">
      <c r="B53" s="58" t="s">
        <v>163</v>
      </c>
      <c r="C53" s="85" t="s">
        <v>53</v>
      </c>
      <c r="D53" s="7" t="s">
        <v>53</v>
      </c>
      <c r="E53" s="89" t="s">
        <v>8</v>
      </c>
      <c r="F53" s="7" t="s">
        <v>53</v>
      </c>
      <c r="G53" s="10">
        <v>2148</v>
      </c>
      <c r="H53" s="38">
        <v>2363</v>
      </c>
      <c r="I53" s="92">
        <f>SUM(H53:H57)</f>
        <v>4796</v>
      </c>
    </row>
    <row r="54" spans="2:9" x14ac:dyDescent="0.25">
      <c r="B54" s="59"/>
      <c r="C54" s="86"/>
      <c r="D54" s="5" t="s">
        <v>8</v>
      </c>
      <c r="E54" s="83"/>
      <c r="F54" s="5" t="s">
        <v>8</v>
      </c>
      <c r="G54" s="11">
        <v>1317</v>
      </c>
      <c r="H54" s="26">
        <v>1317</v>
      </c>
      <c r="I54" s="93"/>
    </row>
    <row r="55" spans="2:9" x14ac:dyDescent="0.25">
      <c r="B55" s="59"/>
      <c r="C55" s="86"/>
      <c r="D55" s="5" t="s">
        <v>52</v>
      </c>
      <c r="E55" s="83"/>
      <c r="F55" s="5" t="s">
        <v>52</v>
      </c>
      <c r="G55" s="11">
        <v>520</v>
      </c>
      <c r="H55" s="26">
        <v>520</v>
      </c>
      <c r="I55" s="93"/>
    </row>
    <row r="56" spans="2:9" x14ac:dyDescent="0.25">
      <c r="B56" s="59"/>
      <c r="C56" s="86"/>
      <c r="D56" s="5" t="s">
        <v>54</v>
      </c>
      <c r="E56" s="83"/>
      <c r="F56" s="5" t="s">
        <v>54</v>
      </c>
      <c r="G56" s="11">
        <v>396</v>
      </c>
      <c r="H56" s="26">
        <v>396</v>
      </c>
      <c r="I56" s="93"/>
    </row>
    <row r="57" spans="2:9" ht="15.75" thickBot="1" x14ac:dyDescent="0.3">
      <c r="B57" s="60"/>
      <c r="C57" s="87"/>
      <c r="D57" s="8" t="s">
        <v>44</v>
      </c>
      <c r="E57" s="53" t="s">
        <v>3</v>
      </c>
      <c r="F57" s="8" t="s">
        <v>44</v>
      </c>
      <c r="G57" s="25">
        <v>200</v>
      </c>
      <c r="H57" s="39">
        <v>200</v>
      </c>
      <c r="I57" s="94"/>
    </row>
    <row r="58" spans="2:9" x14ac:dyDescent="0.25">
      <c r="B58" s="58" t="s">
        <v>164</v>
      </c>
      <c r="C58" s="63" t="s">
        <v>10</v>
      </c>
      <c r="D58" s="7" t="s">
        <v>10</v>
      </c>
      <c r="E58" s="89" t="s">
        <v>10</v>
      </c>
      <c r="F58" s="7" t="s">
        <v>10</v>
      </c>
      <c r="G58" s="27">
        <v>4967</v>
      </c>
      <c r="H58" s="38">
        <v>5464</v>
      </c>
      <c r="I58" s="92">
        <f>SUM(H58:H61)</f>
        <v>7322</v>
      </c>
    </row>
    <row r="59" spans="2:9" x14ac:dyDescent="0.25">
      <c r="B59" s="59"/>
      <c r="C59" s="64"/>
      <c r="D59" s="5" t="s">
        <v>100</v>
      </c>
      <c r="E59" s="83"/>
      <c r="F59" s="5" t="s">
        <v>100</v>
      </c>
      <c r="G59" s="12">
        <v>828</v>
      </c>
      <c r="H59" s="18">
        <v>828</v>
      </c>
      <c r="I59" s="93"/>
    </row>
    <row r="60" spans="2:9" x14ac:dyDescent="0.25">
      <c r="B60" s="59"/>
      <c r="C60" s="64"/>
      <c r="D60" s="5" t="s">
        <v>101</v>
      </c>
      <c r="E60" s="83"/>
      <c r="F60" s="5" t="s">
        <v>101</v>
      </c>
      <c r="G60" s="12">
        <v>634</v>
      </c>
      <c r="H60" s="18">
        <v>634</v>
      </c>
      <c r="I60" s="93"/>
    </row>
    <row r="61" spans="2:9" ht="15.75" thickBot="1" x14ac:dyDescent="0.3">
      <c r="B61" s="60"/>
      <c r="C61" s="68"/>
      <c r="D61" s="8" t="s">
        <v>102</v>
      </c>
      <c r="E61" s="84"/>
      <c r="F61" s="8" t="s">
        <v>102</v>
      </c>
      <c r="G61" s="25">
        <v>396</v>
      </c>
      <c r="H61" s="19">
        <v>396</v>
      </c>
      <c r="I61" s="94"/>
    </row>
    <row r="62" spans="2:9" x14ac:dyDescent="0.25">
      <c r="B62" s="58" t="s">
        <v>165</v>
      </c>
      <c r="C62" s="85" t="s">
        <v>103</v>
      </c>
      <c r="D62" s="7" t="s">
        <v>103</v>
      </c>
      <c r="E62" s="97" t="s">
        <v>103</v>
      </c>
      <c r="F62" s="7" t="s">
        <v>103</v>
      </c>
      <c r="G62" s="27">
        <v>1878</v>
      </c>
      <c r="H62" s="23">
        <v>1878</v>
      </c>
      <c r="I62" s="92">
        <f>SUM(H62:H64)</f>
        <v>3568</v>
      </c>
    </row>
    <row r="63" spans="2:9" x14ac:dyDescent="0.25">
      <c r="B63" s="59"/>
      <c r="C63" s="86"/>
      <c r="D63" s="5" t="s">
        <v>104</v>
      </c>
      <c r="E63" s="100"/>
      <c r="F63" s="5" t="s">
        <v>104</v>
      </c>
      <c r="G63" s="12">
        <v>488</v>
      </c>
      <c r="H63" s="18">
        <v>488</v>
      </c>
      <c r="I63" s="93"/>
    </row>
    <row r="64" spans="2:9" ht="15.75" thickBot="1" x14ac:dyDescent="0.3">
      <c r="B64" s="60"/>
      <c r="C64" s="87"/>
      <c r="D64" s="8" t="s">
        <v>109</v>
      </c>
      <c r="E64" s="108"/>
      <c r="F64" s="8" t="s">
        <v>109</v>
      </c>
      <c r="G64" s="25">
        <v>1202</v>
      </c>
      <c r="H64" s="19">
        <v>1202</v>
      </c>
      <c r="I64" s="94"/>
    </row>
    <row r="65" spans="2:9" x14ac:dyDescent="0.25">
      <c r="B65" s="58" t="s">
        <v>166</v>
      </c>
      <c r="C65" s="63" t="s">
        <v>105</v>
      </c>
      <c r="D65" s="89" t="s">
        <v>105</v>
      </c>
      <c r="E65" s="89" t="s">
        <v>105</v>
      </c>
      <c r="F65" s="7" t="s">
        <v>105</v>
      </c>
      <c r="G65" s="27">
        <v>875</v>
      </c>
      <c r="H65" s="77">
        <v>1992</v>
      </c>
      <c r="I65" s="92">
        <f>SUM(H65:H68)</f>
        <v>4654</v>
      </c>
    </row>
    <row r="66" spans="2:9" x14ac:dyDescent="0.25">
      <c r="B66" s="59"/>
      <c r="C66" s="64"/>
      <c r="D66" s="83"/>
      <c r="E66" s="83"/>
      <c r="F66" s="5" t="s">
        <v>106</v>
      </c>
      <c r="G66" s="12">
        <v>1117</v>
      </c>
      <c r="H66" s="101"/>
      <c r="I66" s="93"/>
    </row>
    <row r="67" spans="2:9" x14ac:dyDescent="0.25">
      <c r="B67" s="59"/>
      <c r="C67" s="64"/>
      <c r="D67" s="5" t="s">
        <v>107</v>
      </c>
      <c r="E67" s="83"/>
      <c r="F67" s="5" t="s">
        <v>107</v>
      </c>
      <c r="G67" s="12">
        <v>1957</v>
      </c>
      <c r="H67" s="18">
        <v>1957</v>
      </c>
      <c r="I67" s="93"/>
    </row>
    <row r="68" spans="2:9" ht="15.75" thickBot="1" x14ac:dyDescent="0.3">
      <c r="B68" s="60"/>
      <c r="C68" s="68"/>
      <c r="D68" s="8" t="s">
        <v>108</v>
      </c>
      <c r="E68" s="84"/>
      <c r="F68" s="8" t="s">
        <v>108</v>
      </c>
      <c r="G68" s="25">
        <v>705</v>
      </c>
      <c r="H68" s="19">
        <v>705</v>
      </c>
      <c r="I68" s="94"/>
    </row>
    <row r="69" spans="2:9" x14ac:dyDescent="0.25">
      <c r="B69" s="58" t="s">
        <v>167</v>
      </c>
      <c r="C69" s="63" t="s">
        <v>62</v>
      </c>
      <c r="D69" s="7" t="s">
        <v>62</v>
      </c>
      <c r="E69" s="89" t="s">
        <v>62</v>
      </c>
      <c r="F69" s="7" t="s">
        <v>62</v>
      </c>
      <c r="G69" s="10">
        <v>3222</v>
      </c>
      <c r="H69" s="38">
        <v>3544</v>
      </c>
      <c r="I69" s="92">
        <f>SUM(H69:H72)</f>
        <v>5147</v>
      </c>
    </row>
    <row r="70" spans="2:9" x14ac:dyDescent="0.25">
      <c r="B70" s="59"/>
      <c r="C70" s="64"/>
      <c r="D70" s="5" t="s">
        <v>63</v>
      </c>
      <c r="E70" s="83"/>
      <c r="F70" s="5" t="s">
        <v>63</v>
      </c>
      <c r="G70" s="11">
        <v>395</v>
      </c>
      <c r="H70" s="18">
        <v>395</v>
      </c>
      <c r="I70" s="93"/>
    </row>
    <row r="71" spans="2:9" x14ac:dyDescent="0.25">
      <c r="B71" s="59"/>
      <c r="C71" s="64"/>
      <c r="D71" s="5" t="s">
        <v>64</v>
      </c>
      <c r="E71" s="83"/>
      <c r="F71" s="5" t="s">
        <v>64</v>
      </c>
      <c r="G71" s="11">
        <v>273</v>
      </c>
      <c r="H71" s="18">
        <v>273</v>
      </c>
      <c r="I71" s="93"/>
    </row>
    <row r="72" spans="2:9" ht="15.75" thickBot="1" x14ac:dyDescent="0.3">
      <c r="B72" s="60"/>
      <c r="C72" s="68"/>
      <c r="D72" s="8" t="s">
        <v>110</v>
      </c>
      <c r="E72" s="8" t="s">
        <v>110</v>
      </c>
      <c r="F72" s="8" t="s">
        <v>110</v>
      </c>
      <c r="G72" s="13">
        <v>935</v>
      </c>
      <c r="H72" s="19">
        <v>935</v>
      </c>
      <c r="I72" s="94"/>
    </row>
    <row r="73" spans="2:9" x14ac:dyDescent="0.25">
      <c r="B73" s="58" t="s">
        <v>168</v>
      </c>
      <c r="C73" s="109" t="s">
        <v>75</v>
      </c>
      <c r="D73" s="7" t="s">
        <v>75</v>
      </c>
      <c r="E73" s="89" t="s">
        <v>27</v>
      </c>
      <c r="F73" s="7" t="s">
        <v>75</v>
      </c>
      <c r="G73" s="27">
        <v>594</v>
      </c>
      <c r="H73" s="23">
        <v>594</v>
      </c>
      <c r="I73" s="92">
        <f>SUM(H73:H76)</f>
        <v>1810</v>
      </c>
    </row>
    <row r="74" spans="2:9" x14ac:dyDescent="0.25">
      <c r="B74" s="59"/>
      <c r="C74" s="110"/>
      <c r="D74" s="5" t="s">
        <v>74</v>
      </c>
      <c r="E74" s="83"/>
      <c r="F74" s="5" t="s">
        <v>74</v>
      </c>
      <c r="G74" s="12">
        <v>623</v>
      </c>
      <c r="H74" s="18">
        <v>623</v>
      </c>
      <c r="I74" s="93"/>
    </row>
    <row r="75" spans="2:9" x14ac:dyDescent="0.25">
      <c r="B75" s="59"/>
      <c r="C75" s="110"/>
      <c r="D75" s="5" t="s">
        <v>72</v>
      </c>
      <c r="E75" s="83"/>
      <c r="F75" s="5" t="s">
        <v>72</v>
      </c>
      <c r="G75" s="12">
        <v>447</v>
      </c>
      <c r="H75" s="18">
        <v>447</v>
      </c>
      <c r="I75" s="93"/>
    </row>
    <row r="76" spans="2:9" ht="15.75" thickBot="1" x14ac:dyDescent="0.3">
      <c r="B76" s="60"/>
      <c r="C76" s="111"/>
      <c r="D76" s="8" t="s">
        <v>111</v>
      </c>
      <c r="E76" s="8" t="s">
        <v>21</v>
      </c>
      <c r="F76" s="8" t="s">
        <v>111</v>
      </c>
      <c r="G76" s="25">
        <v>146</v>
      </c>
      <c r="H76" s="19">
        <v>146</v>
      </c>
      <c r="I76" s="94"/>
    </row>
    <row r="77" spans="2:9" x14ac:dyDescent="0.25">
      <c r="B77" s="58" t="s">
        <v>169</v>
      </c>
      <c r="C77" s="63" t="s">
        <v>19</v>
      </c>
      <c r="D77" s="7" t="s">
        <v>19</v>
      </c>
      <c r="E77" s="89" t="s">
        <v>19</v>
      </c>
      <c r="F77" s="7" t="s">
        <v>19</v>
      </c>
      <c r="G77" s="27">
        <v>875</v>
      </c>
      <c r="H77" s="23">
        <v>875</v>
      </c>
      <c r="I77" s="92">
        <f>H77+H78</f>
        <v>1153</v>
      </c>
    </row>
    <row r="78" spans="2:9" ht="15.75" thickBot="1" x14ac:dyDescent="0.3">
      <c r="B78" s="60"/>
      <c r="C78" s="68"/>
      <c r="D78" s="8" t="s">
        <v>70</v>
      </c>
      <c r="E78" s="84"/>
      <c r="F78" s="8" t="s">
        <v>70</v>
      </c>
      <c r="G78" s="25">
        <v>278</v>
      </c>
      <c r="H78" s="19">
        <v>278</v>
      </c>
      <c r="I78" s="94"/>
    </row>
    <row r="79" spans="2:9" x14ac:dyDescent="0.25">
      <c r="B79" s="58" t="s">
        <v>170</v>
      </c>
      <c r="C79" s="113" t="s">
        <v>112</v>
      </c>
      <c r="D79" s="7" t="s">
        <v>112</v>
      </c>
      <c r="E79" s="89" t="s">
        <v>112</v>
      </c>
      <c r="F79" s="7" t="s">
        <v>112</v>
      </c>
      <c r="G79" s="27">
        <v>859</v>
      </c>
      <c r="H79" s="23">
        <v>859</v>
      </c>
      <c r="I79" s="92">
        <f>H79+H80</f>
        <v>1295</v>
      </c>
    </row>
    <row r="80" spans="2:9" ht="15.75" thickBot="1" x14ac:dyDescent="0.3">
      <c r="B80" s="60"/>
      <c r="C80" s="115"/>
      <c r="D80" s="8" t="s">
        <v>113</v>
      </c>
      <c r="E80" s="84"/>
      <c r="F80" s="8" t="s">
        <v>113</v>
      </c>
      <c r="G80" s="25">
        <v>436</v>
      </c>
      <c r="H80" s="19">
        <v>436</v>
      </c>
      <c r="I80" s="94"/>
    </row>
    <row r="81" spans="2:9" x14ac:dyDescent="0.25">
      <c r="B81" s="58" t="s">
        <v>171</v>
      </c>
      <c r="C81" s="113" t="s">
        <v>114</v>
      </c>
      <c r="D81" s="7" t="s">
        <v>114</v>
      </c>
      <c r="E81" s="89" t="s">
        <v>114</v>
      </c>
      <c r="F81" s="7" t="s">
        <v>114</v>
      </c>
      <c r="G81" s="27">
        <v>2413</v>
      </c>
      <c r="H81" s="38">
        <v>2654</v>
      </c>
      <c r="I81" s="92">
        <f>H81+H82</f>
        <v>3407</v>
      </c>
    </row>
    <row r="82" spans="2:9" ht="15.75" thickBot="1" x14ac:dyDescent="0.3">
      <c r="B82" s="60"/>
      <c r="C82" s="115"/>
      <c r="D82" s="8" t="s">
        <v>115</v>
      </c>
      <c r="E82" s="84"/>
      <c r="F82" s="8" t="s">
        <v>115</v>
      </c>
      <c r="G82" s="25">
        <v>753</v>
      </c>
      <c r="H82" s="19">
        <v>753</v>
      </c>
      <c r="I82" s="94"/>
    </row>
    <row r="83" spans="2:9" x14ac:dyDescent="0.25">
      <c r="B83" s="58" t="s">
        <v>172</v>
      </c>
      <c r="C83" s="113" t="s">
        <v>116</v>
      </c>
      <c r="D83" s="7" t="s">
        <v>118</v>
      </c>
      <c r="E83" s="89" t="s">
        <v>6</v>
      </c>
      <c r="F83" s="7" t="s">
        <v>118</v>
      </c>
      <c r="G83" s="10">
        <v>224</v>
      </c>
      <c r="H83" s="23">
        <v>224</v>
      </c>
      <c r="I83" s="92">
        <f>SUM(H83:H86)</f>
        <v>1715</v>
      </c>
    </row>
    <row r="84" spans="2:9" x14ac:dyDescent="0.25">
      <c r="B84" s="59"/>
      <c r="C84" s="114"/>
      <c r="D84" s="5" t="s">
        <v>117</v>
      </c>
      <c r="E84" s="83"/>
      <c r="F84" s="5" t="s">
        <v>117</v>
      </c>
      <c r="G84" s="11">
        <v>21</v>
      </c>
      <c r="H84" s="18">
        <v>21</v>
      </c>
      <c r="I84" s="93"/>
    </row>
    <row r="85" spans="2:9" x14ac:dyDescent="0.25">
      <c r="B85" s="59"/>
      <c r="C85" s="114"/>
      <c r="D85" s="83" t="s">
        <v>119</v>
      </c>
      <c r="E85" s="83"/>
      <c r="F85" s="5" t="s">
        <v>116</v>
      </c>
      <c r="G85" s="11">
        <v>442</v>
      </c>
      <c r="H85" s="101">
        <v>1470</v>
      </c>
      <c r="I85" s="93"/>
    </row>
    <row r="86" spans="2:9" ht="15.75" thickBot="1" x14ac:dyDescent="0.3">
      <c r="B86" s="60"/>
      <c r="C86" s="115"/>
      <c r="D86" s="84"/>
      <c r="E86" s="8" t="s">
        <v>24</v>
      </c>
      <c r="F86" s="8" t="s">
        <v>24</v>
      </c>
      <c r="G86" s="13">
        <v>1028</v>
      </c>
      <c r="H86" s="112"/>
      <c r="I86" s="94"/>
    </row>
    <row r="87" spans="2:9" x14ac:dyDescent="0.25">
      <c r="B87" s="58" t="s">
        <v>173</v>
      </c>
      <c r="C87" s="113" t="s">
        <v>5</v>
      </c>
      <c r="D87" s="7" t="s">
        <v>5</v>
      </c>
      <c r="E87" s="89" t="s">
        <v>5</v>
      </c>
      <c r="F87" s="7" t="s">
        <v>5</v>
      </c>
      <c r="G87" s="27">
        <v>865</v>
      </c>
      <c r="H87" s="23">
        <v>865</v>
      </c>
      <c r="I87" s="92">
        <f>H87+H88</f>
        <v>1174</v>
      </c>
    </row>
    <row r="88" spans="2:9" ht="15.75" thickBot="1" x14ac:dyDescent="0.3">
      <c r="B88" s="60"/>
      <c r="C88" s="115"/>
      <c r="D88" s="8" t="s">
        <v>58</v>
      </c>
      <c r="E88" s="84"/>
      <c r="F88" s="8" t="s">
        <v>58</v>
      </c>
      <c r="G88" s="25">
        <v>309</v>
      </c>
      <c r="H88" s="19">
        <v>309</v>
      </c>
      <c r="I88" s="94"/>
    </row>
    <row r="89" spans="2:9" x14ac:dyDescent="0.25">
      <c r="B89" s="58" t="s">
        <v>174</v>
      </c>
      <c r="C89" s="113" t="s">
        <v>55</v>
      </c>
      <c r="D89" s="7" t="s">
        <v>55</v>
      </c>
      <c r="E89" s="89" t="s">
        <v>55</v>
      </c>
      <c r="F89" s="7" t="s">
        <v>55</v>
      </c>
      <c r="G89" s="27">
        <v>1024</v>
      </c>
      <c r="H89" s="23">
        <v>1024</v>
      </c>
      <c r="I89" s="92">
        <f>SUM(H89:H92)</f>
        <v>2088</v>
      </c>
    </row>
    <row r="90" spans="2:9" x14ac:dyDescent="0.25">
      <c r="B90" s="59"/>
      <c r="C90" s="114"/>
      <c r="D90" s="5" t="s">
        <v>120</v>
      </c>
      <c r="E90" s="83"/>
      <c r="F90" s="5" t="s">
        <v>120</v>
      </c>
      <c r="G90" s="12">
        <v>301</v>
      </c>
      <c r="H90" s="18">
        <v>301</v>
      </c>
      <c r="I90" s="93"/>
    </row>
    <row r="91" spans="2:9" ht="14.25" customHeight="1" x14ac:dyDescent="0.25">
      <c r="B91" s="59"/>
      <c r="C91" s="114"/>
      <c r="D91" s="5" t="s">
        <v>56</v>
      </c>
      <c r="E91" s="83"/>
      <c r="F91" s="5" t="s">
        <v>56</v>
      </c>
      <c r="G91" s="12">
        <v>413</v>
      </c>
      <c r="H91" s="18">
        <v>413</v>
      </c>
      <c r="I91" s="93"/>
    </row>
    <row r="92" spans="2:9" ht="15.75" thickBot="1" x14ac:dyDescent="0.3">
      <c r="B92" s="60"/>
      <c r="C92" s="115"/>
      <c r="D92" s="8" t="s">
        <v>57</v>
      </c>
      <c r="E92" s="84"/>
      <c r="F92" s="8" t="s">
        <v>57</v>
      </c>
      <c r="G92" s="25">
        <v>350</v>
      </c>
      <c r="H92" s="19">
        <v>350</v>
      </c>
      <c r="I92" s="94"/>
    </row>
    <row r="93" spans="2:9" x14ac:dyDescent="0.25">
      <c r="B93" s="58" t="s">
        <v>175</v>
      </c>
      <c r="C93" s="113" t="s">
        <v>46</v>
      </c>
      <c r="D93" s="7" t="s">
        <v>46</v>
      </c>
      <c r="E93" s="89" t="s">
        <v>46</v>
      </c>
      <c r="F93" s="2" t="s">
        <v>46</v>
      </c>
      <c r="G93" s="28">
        <v>465</v>
      </c>
      <c r="H93" s="23">
        <v>465</v>
      </c>
      <c r="I93" s="92">
        <f>SUM(H93:H95)</f>
        <v>646</v>
      </c>
    </row>
    <row r="94" spans="2:9" x14ac:dyDescent="0.25">
      <c r="B94" s="59"/>
      <c r="C94" s="114"/>
      <c r="D94" s="5" t="s">
        <v>47</v>
      </c>
      <c r="E94" s="83"/>
      <c r="F94" s="1" t="s">
        <v>47</v>
      </c>
      <c r="G94" s="6">
        <v>70</v>
      </c>
      <c r="H94" s="18">
        <v>70</v>
      </c>
      <c r="I94" s="93"/>
    </row>
    <row r="95" spans="2:9" ht="15.75" thickBot="1" x14ac:dyDescent="0.3">
      <c r="B95" s="60"/>
      <c r="C95" s="115"/>
      <c r="D95" s="8" t="s">
        <v>49</v>
      </c>
      <c r="E95" s="84"/>
      <c r="F95" s="3" t="s">
        <v>49</v>
      </c>
      <c r="G95" s="29">
        <v>111</v>
      </c>
      <c r="H95" s="19">
        <v>111</v>
      </c>
      <c r="I95" s="94"/>
    </row>
    <row r="96" spans="2:9" x14ac:dyDescent="0.25">
      <c r="B96" s="58" t="s">
        <v>176</v>
      </c>
      <c r="C96" s="113" t="s">
        <v>134</v>
      </c>
      <c r="D96" s="7" t="s">
        <v>134</v>
      </c>
      <c r="E96" s="89" t="s">
        <v>136</v>
      </c>
      <c r="F96" s="7" t="s">
        <v>134</v>
      </c>
      <c r="G96" s="28">
        <v>433</v>
      </c>
      <c r="H96" s="23">
        <v>433</v>
      </c>
      <c r="I96" s="92">
        <f>H96+H97</f>
        <v>563</v>
      </c>
    </row>
    <row r="97" spans="2:9" ht="15.75" thickBot="1" x14ac:dyDescent="0.3">
      <c r="B97" s="60"/>
      <c r="C97" s="115"/>
      <c r="D97" s="8" t="s">
        <v>135</v>
      </c>
      <c r="E97" s="84"/>
      <c r="F97" s="8" t="s">
        <v>135</v>
      </c>
      <c r="G97" s="29">
        <v>130</v>
      </c>
      <c r="H97" s="19">
        <v>130</v>
      </c>
      <c r="I97" s="94"/>
    </row>
    <row r="98" spans="2:9" x14ac:dyDescent="0.25">
      <c r="B98" s="58" t="s">
        <v>177</v>
      </c>
      <c r="C98" s="113" t="s">
        <v>6</v>
      </c>
      <c r="D98" s="7" t="s">
        <v>6</v>
      </c>
      <c r="E98" s="89" t="s">
        <v>6</v>
      </c>
      <c r="F98" s="7" t="s">
        <v>6</v>
      </c>
      <c r="G98" s="10">
        <v>1513</v>
      </c>
      <c r="H98" s="23">
        <v>1513</v>
      </c>
      <c r="I98" s="92">
        <f>SUM(H98:H100)</f>
        <v>2342</v>
      </c>
    </row>
    <row r="99" spans="2:9" x14ac:dyDescent="0.25">
      <c r="B99" s="59"/>
      <c r="C99" s="114"/>
      <c r="D99" s="5" t="s">
        <v>60</v>
      </c>
      <c r="E99" s="83"/>
      <c r="F99" s="5" t="s">
        <v>60</v>
      </c>
      <c r="G99" s="11">
        <v>217</v>
      </c>
      <c r="H99" s="18">
        <v>217</v>
      </c>
      <c r="I99" s="93"/>
    </row>
    <row r="100" spans="2:9" ht="15.75" thickBot="1" x14ac:dyDescent="0.3">
      <c r="B100" s="60"/>
      <c r="C100" s="115"/>
      <c r="D100" s="8" t="s">
        <v>59</v>
      </c>
      <c r="E100" s="84"/>
      <c r="F100" s="8" t="s">
        <v>59</v>
      </c>
      <c r="G100" s="13">
        <v>612</v>
      </c>
      <c r="H100" s="19">
        <v>612</v>
      </c>
      <c r="I100" s="94"/>
    </row>
    <row r="101" spans="2:9" x14ac:dyDescent="0.25">
      <c r="B101" s="58" t="s">
        <v>178</v>
      </c>
      <c r="C101" s="113" t="s">
        <v>21</v>
      </c>
      <c r="D101" s="7" t="s">
        <v>21</v>
      </c>
      <c r="E101" s="120" t="s">
        <v>21</v>
      </c>
      <c r="F101" s="7" t="s">
        <v>21</v>
      </c>
      <c r="G101" s="27">
        <v>3251</v>
      </c>
      <c r="H101" s="38">
        <v>3576</v>
      </c>
      <c r="I101" s="92">
        <f>SUM(H101:H103)</f>
        <v>4676</v>
      </c>
    </row>
    <row r="102" spans="2:9" x14ac:dyDescent="0.25">
      <c r="B102" s="59"/>
      <c r="C102" s="114"/>
      <c r="D102" s="5" t="s">
        <v>139</v>
      </c>
      <c r="E102" s="121"/>
      <c r="F102" s="5" t="s">
        <v>139</v>
      </c>
      <c r="G102" s="12">
        <v>592</v>
      </c>
      <c r="H102" s="18">
        <v>592</v>
      </c>
      <c r="I102" s="93"/>
    </row>
    <row r="103" spans="2:9" ht="15.75" thickBot="1" x14ac:dyDescent="0.3">
      <c r="B103" s="60"/>
      <c r="C103" s="115"/>
      <c r="D103" s="8" t="s">
        <v>140</v>
      </c>
      <c r="E103" s="122"/>
      <c r="F103" s="8" t="s">
        <v>140</v>
      </c>
      <c r="G103" s="25">
        <v>508</v>
      </c>
      <c r="H103" s="19">
        <v>508</v>
      </c>
      <c r="I103" s="94"/>
    </row>
    <row r="104" spans="2:9" x14ac:dyDescent="0.25">
      <c r="B104" s="58" t="s">
        <v>179</v>
      </c>
      <c r="C104" s="132" t="s">
        <v>16</v>
      </c>
      <c r="D104" s="5" t="s">
        <v>15</v>
      </c>
      <c r="E104" s="83" t="s">
        <v>15</v>
      </c>
      <c r="F104" s="5" t="s">
        <v>15</v>
      </c>
      <c r="G104" s="12">
        <v>3175</v>
      </c>
      <c r="H104" s="26">
        <v>3493</v>
      </c>
      <c r="I104" s="73">
        <f>SUM(H104:H107)</f>
        <v>8918</v>
      </c>
    </row>
    <row r="105" spans="2:9" x14ac:dyDescent="0.25">
      <c r="B105" s="59"/>
      <c r="C105" s="133"/>
      <c r="D105" s="5" t="s">
        <v>71</v>
      </c>
      <c r="E105" s="83"/>
      <c r="F105" s="5" t="s">
        <v>71</v>
      </c>
      <c r="G105" s="12">
        <v>266</v>
      </c>
      <c r="H105" s="26">
        <v>266</v>
      </c>
      <c r="I105" s="75"/>
    </row>
    <row r="106" spans="2:9" x14ac:dyDescent="0.25">
      <c r="B106" s="59"/>
      <c r="C106" s="133"/>
      <c r="D106" s="5" t="s">
        <v>16</v>
      </c>
      <c r="E106" s="83" t="s">
        <v>16</v>
      </c>
      <c r="F106" s="5" t="s">
        <v>16</v>
      </c>
      <c r="G106" s="12">
        <v>4499</v>
      </c>
      <c r="H106" s="26">
        <v>4949</v>
      </c>
      <c r="I106" s="75"/>
    </row>
    <row r="107" spans="2:9" ht="15.75" thickBot="1" x14ac:dyDescent="0.3">
      <c r="B107" s="60"/>
      <c r="C107" s="134"/>
      <c r="D107" s="8" t="s">
        <v>90</v>
      </c>
      <c r="E107" s="84"/>
      <c r="F107" s="8" t="s">
        <v>90</v>
      </c>
      <c r="G107" s="25">
        <v>210</v>
      </c>
      <c r="H107" s="19">
        <v>210</v>
      </c>
      <c r="I107" s="76"/>
    </row>
    <row r="108" spans="2:9" x14ac:dyDescent="0.25">
      <c r="B108" s="58" t="s">
        <v>180</v>
      </c>
      <c r="C108" s="113" t="s">
        <v>147</v>
      </c>
      <c r="D108" s="7" t="s">
        <v>125</v>
      </c>
      <c r="E108" s="89" t="s">
        <v>125</v>
      </c>
      <c r="F108" s="7" t="s">
        <v>125</v>
      </c>
      <c r="G108" s="10">
        <v>1753</v>
      </c>
      <c r="H108" s="23">
        <v>1753</v>
      </c>
      <c r="I108" s="92">
        <f>H108+H109</f>
        <v>2263</v>
      </c>
    </row>
    <row r="109" spans="2:9" ht="15.75" thickBot="1" x14ac:dyDescent="0.3">
      <c r="B109" s="59"/>
      <c r="C109" s="127"/>
      <c r="D109" s="40" t="s">
        <v>126</v>
      </c>
      <c r="E109" s="123"/>
      <c r="F109" s="40" t="s">
        <v>126</v>
      </c>
      <c r="G109" s="47">
        <v>510</v>
      </c>
      <c r="H109" s="24">
        <v>510</v>
      </c>
      <c r="I109" s="124"/>
    </row>
    <row r="110" spans="2:9" x14ac:dyDescent="0.25">
      <c r="B110" s="80" t="s">
        <v>181</v>
      </c>
      <c r="C110" s="113" t="s">
        <v>148</v>
      </c>
      <c r="D110" s="48" t="s">
        <v>7</v>
      </c>
      <c r="E110" s="89" t="s">
        <v>7</v>
      </c>
      <c r="F110" s="7" t="s">
        <v>7</v>
      </c>
      <c r="G110" s="10">
        <v>997</v>
      </c>
      <c r="H110" s="23">
        <v>997</v>
      </c>
      <c r="I110" s="73">
        <f>H110+H111+H112</f>
        <v>1646</v>
      </c>
    </row>
    <row r="111" spans="2:9" x14ac:dyDescent="0.25">
      <c r="B111" s="81"/>
      <c r="C111" s="114"/>
      <c r="D111" s="34" t="s">
        <v>51</v>
      </c>
      <c r="E111" s="83"/>
      <c r="F111" s="5" t="s">
        <v>51</v>
      </c>
      <c r="G111" s="11">
        <v>507</v>
      </c>
      <c r="H111" s="18">
        <v>507</v>
      </c>
      <c r="I111" s="74"/>
    </row>
    <row r="112" spans="2:9" ht="15.75" thickBot="1" x14ac:dyDescent="0.3">
      <c r="B112" s="82"/>
      <c r="C112" s="115"/>
      <c r="D112" s="49" t="s">
        <v>48</v>
      </c>
      <c r="E112" s="53" t="s">
        <v>4</v>
      </c>
      <c r="F112" s="8" t="s">
        <v>48</v>
      </c>
      <c r="G112" s="13">
        <v>142</v>
      </c>
      <c r="H112" s="19">
        <v>142</v>
      </c>
      <c r="I112" s="76"/>
    </row>
    <row r="113" spans="2:9" x14ac:dyDescent="0.25">
      <c r="B113" s="136">
        <v>1</v>
      </c>
      <c r="C113" s="135" t="s">
        <v>127</v>
      </c>
      <c r="D113" s="7" t="s">
        <v>127</v>
      </c>
      <c r="E113" s="129" t="s">
        <v>10</v>
      </c>
      <c r="F113" s="7" t="s">
        <v>127</v>
      </c>
      <c r="G113" s="10">
        <v>944</v>
      </c>
      <c r="H113" s="23">
        <v>944</v>
      </c>
      <c r="I113" s="130">
        <f>H113</f>
        <v>944</v>
      </c>
    </row>
    <row r="114" spans="2:9" x14ac:dyDescent="0.25">
      <c r="B114" s="35">
        <v>2</v>
      </c>
      <c r="C114" s="33" t="s">
        <v>128</v>
      </c>
      <c r="D114" s="5" t="s">
        <v>128</v>
      </c>
      <c r="E114" s="5" t="s">
        <v>10</v>
      </c>
      <c r="F114" s="5" t="s">
        <v>128</v>
      </c>
      <c r="G114" s="11">
        <v>417</v>
      </c>
      <c r="H114" s="18">
        <v>417</v>
      </c>
      <c r="I114" s="31">
        <f>H114</f>
        <v>417</v>
      </c>
    </row>
    <row r="115" spans="2:9" x14ac:dyDescent="0.25">
      <c r="B115" s="35">
        <v>3</v>
      </c>
      <c r="C115" s="33" t="s">
        <v>129</v>
      </c>
      <c r="D115" s="5" t="s">
        <v>129</v>
      </c>
      <c r="E115" s="5" t="s">
        <v>129</v>
      </c>
      <c r="F115" s="1" t="s">
        <v>129</v>
      </c>
      <c r="G115" s="11">
        <v>1611</v>
      </c>
      <c r="H115" s="18">
        <v>1611</v>
      </c>
      <c r="I115" s="31">
        <f t="shared" ref="I115:I134" si="0">H115</f>
        <v>1611</v>
      </c>
    </row>
    <row r="116" spans="2:9" x14ac:dyDescent="0.25">
      <c r="B116" s="35">
        <v>4</v>
      </c>
      <c r="C116" s="33" t="s">
        <v>130</v>
      </c>
      <c r="D116" s="5" t="s">
        <v>130</v>
      </c>
      <c r="E116" s="5" t="s">
        <v>103</v>
      </c>
      <c r="F116" s="5" t="s">
        <v>130</v>
      </c>
      <c r="G116" s="11">
        <v>682</v>
      </c>
      <c r="H116" s="18">
        <v>682</v>
      </c>
      <c r="I116" s="31">
        <f t="shared" si="0"/>
        <v>682</v>
      </c>
    </row>
    <row r="117" spans="2:9" x14ac:dyDescent="0.25">
      <c r="B117" s="35">
        <v>5</v>
      </c>
      <c r="C117" s="33" t="s">
        <v>131</v>
      </c>
      <c r="D117" s="5" t="s">
        <v>131</v>
      </c>
      <c r="E117" s="5" t="s">
        <v>103</v>
      </c>
      <c r="F117" s="5" t="s">
        <v>131</v>
      </c>
      <c r="G117" s="11">
        <v>57</v>
      </c>
      <c r="H117" s="18">
        <v>57</v>
      </c>
      <c r="I117" s="31">
        <f t="shared" si="0"/>
        <v>57</v>
      </c>
    </row>
    <row r="118" spans="2:9" x14ac:dyDescent="0.25">
      <c r="B118" s="35">
        <v>6</v>
      </c>
      <c r="C118" s="34" t="s">
        <v>132</v>
      </c>
      <c r="D118" s="5" t="s">
        <v>132</v>
      </c>
      <c r="E118" s="5" t="s">
        <v>132</v>
      </c>
      <c r="F118" s="5" t="s">
        <v>132</v>
      </c>
      <c r="G118" s="11">
        <v>1759</v>
      </c>
      <c r="H118" s="18">
        <v>1759</v>
      </c>
      <c r="I118" s="31">
        <f t="shared" si="0"/>
        <v>1759</v>
      </c>
    </row>
    <row r="119" spans="2:9" x14ac:dyDescent="0.25">
      <c r="B119" s="35">
        <v>7</v>
      </c>
      <c r="C119" s="34" t="s">
        <v>133</v>
      </c>
      <c r="D119" s="5" t="s">
        <v>133</v>
      </c>
      <c r="E119" s="5" t="s">
        <v>86</v>
      </c>
      <c r="F119" s="5" t="s">
        <v>133</v>
      </c>
      <c r="G119" s="11">
        <v>136</v>
      </c>
      <c r="H119" s="18">
        <v>136</v>
      </c>
      <c r="I119" s="31">
        <f t="shared" si="0"/>
        <v>136</v>
      </c>
    </row>
    <row r="120" spans="2:9" x14ac:dyDescent="0.25">
      <c r="B120" s="35">
        <v>8</v>
      </c>
      <c r="C120" s="34" t="s">
        <v>146</v>
      </c>
      <c r="D120" s="5" t="s">
        <v>50</v>
      </c>
      <c r="E120" s="5" t="s">
        <v>4</v>
      </c>
      <c r="F120" s="5" t="s">
        <v>50</v>
      </c>
      <c r="G120" s="11">
        <v>751</v>
      </c>
      <c r="H120" s="18">
        <v>751</v>
      </c>
      <c r="I120" s="31">
        <f t="shared" si="0"/>
        <v>751</v>
      </c>
    </row>
    <row r="121" spans="2:9" x14ac:dyDescent="0.25">
      <c r="B121" s="35">
        <v>9</v>
      </c>
      <c r="C121" s="34" t="s">
        <v>45</v>
      </c>
      <c r="D121" s="5" t="s">
        <v>45</v>
      </c>
      <c r="E121" s="5" t="s">
        <v>4</v>
      </c>
      <c r="F121" s="5" t="s">
        <v>45</v>
      </c>
      <c r="G121" s="11">
        <v>356</v>
      </c>
      <c r="H121" s="18">
        <v>356</v>
      </c>
      <c r="I121" s="31">
        <f t="shared" si="0"/>
        <v>356</v>
      </c>
    </row>
    <row r="122" spans="2:9" x14ac:dyDescent="0.25">
      <c r="B122" s="35">
        <v>10</v>
      </c>
      <c r="C122" s="34" t="s">
        <v>136</v>
      </c>
      <c r="D122" s="5" t="s">
        <v>136</v>
      </c>
      <c r="E122" s="5" t="s">
        <v>136</v>
      </c>
      <c r="F122" s="5" t="s">
        <v>136</v>
      </c>
      <c r="G122" s="11">
        <v>1411</v>
      </c>
      <c r="H122" s="18">
        <v>1411</v>
      </c>
      <c r="I122" s="31">
        <f t="shared" si="0"/>
        <v>1411</v>
      </c>
    </row>
    <row r="123" spans="2:9" x14ac:dyDescent="0.25">
      <c r="B123" s="35">
        <v>11</v>
      </c>
      <c r="C123" s="34" t="s">
        <v>137</v>
      </c>
      <c r="D123" s="5" t="s">
        <v>137</v>
      </c>
      <c r="E123" s="5" t="s">
        <v>136</v>
      </c>
      <c r="F123" s="5" t="s">
        <v>137</v>
      </c>
      <c r="G123" s="11">
        <v>279</v>
      </c>
      <c r="H123" s="18">
        <v>279</v>
      </c>
      <c r="I123" s="31">
        <f t="shared" si="0"/>
        <v>279</v>
      </c>
    </row>
    <row r="124" spans="2:9" x14ac:dyDescent="0.25">
      <c r="B124" s="35">
        <v>12</v>
      </c>
      <c r="C124" s="34" t="s">
        <v>26</v>
      </c>
      <c r="D124" s="5" t="s">
        <v>26</v>
      </c>
      <c r="E124" s="5" t="s">
        <v>26</v>
      </c>
      <c r="F124" s="5" t="s">
        <v>26</v>
      </c>
      <c r="G124" s="12">
        <v>1893</v>
      </c>
      <c r="H124" s="26">
        <v>1893</v>
      </c>
      <c r="I124" s="31">
        <f t="shared" si="0"/>
        <v>1893</v>
      </c>
    </row>
    <row r="125" spans="2:9" x14ac:dyDescent="0.25">
      <c r="B125" s="35">
        <v>13</v>
      </c>
      <c r="C125" s="34" t="s">
        <v>138</v>
      </c>
      <c r="D125" s="5" t="s">
        <v>138</v>
      </c>
      <c r="E125" s="5" t="s">
        <v>114</v>
      </c>
      <c r="F125" s="5" t="s">
        <v>138</v>
      </c>
      <c r="G125" s="11">
        <v>306</v>
      </c>
      <c r="H125" s="26">
        <v>306</v>
      </c>
      <c r="I125" s="31">
        <f t="shared" si="0"/>
        <v>306</v>
      </c>
    </row>
    <row r="126" spans="2:9" x14ac:dyDescent="0.25">
      <c r="B126" s="35">
        <v>14</v>
      </c>
      <c r="C126" s="34" t="s">
        <v>141</v>
      </c>
      <c r="D126" s="5" t="s">
        <v>141</v>
      </c>
      <c r="E126" s="5" t="s">
        <v>141</v>
      </c>
      <c r="F126" s="5" t="s">
        <v>141</v>
      </c>
      <c r="G126" s="11">
        <v>569</v>
      </c>
      <c r="H126" s="26">
        <v>569</v>
      </c>
      <c r="I126" s="31">
        <f t="shared" si="0"/>
        <v>569</v>
      </c>
    </row>
    <row r="127" spans="2:9" x14ac:dyDescent="0.25">
      <c r="B127" s="35">
        <v>15</v>
      </c>
      <c r="C127" s="34" t="s">
        <v>142</v>
      </c>
      <c r="D127" s="5" t="s">
        <v>142</v>
      </c>
      <c r="E127" s="5" t="s">
        <v>141</v>
      </c>
      <c r="F127" s="5" t="s">
        <v>142</v>
      </c>
      <c r="G127" s="11">
        <v>327</v>
      </c>
      <c r="H127" s="26">
        <v>327</v>
      </c>
      <c r="I127" s="31">
        <f t="shared" si="0"/>
        <v>327</v>
      </c>
    </row>
    <row r="128" spans="2:9" x14ac:dyDescent="0.25">
      <c r="B128" s="35">
        <v>16</v>
      </c>
      <c r="C128" s="34" t="s">
        <v>143</v>
      </c>
      <c r="D128" s="5" t="s">
        <v>143</v>
      </c>
      <c r="E128" s="5" t="s">
        <v>141</v>
      </c>
      <c r="F128" s="5" t="s">
        <v>143</v>
      </c>
      <c r="G128" s="11">
        <v>601</v>
      </c>
      <c r="H128" s="26">
        <v>601</v>
      </c>
      <c r="I128" s="31">
        <f t="shared" si="0"/>
        <v>601</v>
      </c>
    </row>
    <row r="129" spans="2:9" x14ac:dyDescent="0.25">
      <c r="B129" s="35">
        <v>17</v>
      </c>
      <c r="C129" s="34" t="s">
        <v>144</v>
      </c>
      <c r="D129" s="5" t="s">
        <v>144</v>
      </c>
      <c r="E129" s="5" t="s">
        <v>144</v>
      </c>
      <c r="F129" s="5" t="s">
        <v>144</v>
      </c>
      <c r="G129" s="11">
        <v>3919</v>
      </c>
      <c r="H129" s="26">
        <v>4311</v>
      </c>
      <c r="I129" s="31">
        <f t="shared" si="0"/>
        <v>4311</v>
      </c>
    </row>
    <row r="130" spans="2:9" x14ac:dyDescent="0.25">
      <c r="B130" s="35">
        <v>18</v>
      </c>
      <c r="C130" s="34" t="s">
        <v>145</v>
      </c>
      <c r="D130" s="5" t="s">
        <v>145</v>
      </c>
      <c r="E130" s="5" t="s">
        <v>144</v>
      </c>
      <c r="F130" s="5" t="s">
        <v>145</v>
      </c>
      <c r="G130" s="11">
        <v>1254</v>
      </c>
      <c r="H130" s="26">
        <v>1254</v>
      </c>
      <c r="I130" s="31">
        <f t="shared" si="0"/>
        <v>1254</v>
      </c>
    </row>
    <row r="131" spans="2:9" x14ac:dyDescent="0.25">
      <c r="B131" s="35">
        <v>19</v>
      </c>
      <c r="C131" s="34" t="s">
        <v>22</v>
      </c>
      <c r="D131" s="5" t="s">
        <v>22</v>
      </c>
      <c r="E131" s="5" t="s">
        <v>22</v>
      </c>
      <c r="F131" s="5" t="s">
        <v>22</v>
      </c>
      <c r="G131" s="128">
        <v>984</v>
      </c>
      <c r="H131" s="26">
        <v>984</v>
      </c>
      <c r="I131" s="31">
        <f t="shared" si="0"/>
        <v>984</v>
      </c>
    </row>
    <row r="132" spans="2:9" x14ac:dyDescent="0.25">
      <c r="B132" s="35">
        <v>20</v>
      </c>
      <c r="C132" s="34" t="s">
        <v>17</v>
      </c>
      <c r="D132" s="5" t="s">
        <v>17</v>
      </c>
      <c r="E132" s="5" t="s">
        <v>17</v>
      </c>
      <c r="F132" s="5" t="s">
        <v>17</v>
      </c>
      <c r="G132" s="128">
        <v>3596</v>
      </c>
      <c r="H132" s="26">
        <v>3956</v>
      </c>
      <c r="I132" s="31">
        <f t="shared" si="0"/>
        <v>3956</v>
      </c>
    </row>
    <row r="133" spans="2:9" x14ac:dyDescent="0.25">
      <c r="B133" s="35">
        <v>21</v>
      </c>
      <c r="C133" s="34" t="s">
        <v>183</v>
      </c>
      <c r="D133" s="5" t="s">
        <v>183</v>
      </c>
      <c r="E133" s="5" t="s">
        <v>17</v>
      </c>
      <c r="F133" s="5" t="s">
        <v>183</v>
      </c>
      <c r="G133" s="128">
        <v>200</v>
      </c>
      <c r="H133" s="26">
        <v>200</v>
      </c>
      <c r="I133" s="43">
        <v>200</v>
      </c>
    </row>
    <row r="134" spans="2:9" x14ac:dyDescent="0.25">
      <c r="B134" s="35">
        <v>22</v>
      </c>
      <c r="C134" s="34" t="s">
        <v>65</v>
      </c>
      <c r="D134" s="5" t="s">
        <v>65</v>
      </c>
      <c r="E134" s="5" t="s">
        <v>17</v>
      </c>
      <c r="F134" s="5" t="s">
        <v>65</v>
      </c>
      <c r="G134" s="128">
        <v>342</v>
      </c>
      <c r="H134" s="18">
        <v>342</v>
      </c>
      <c r="I134" s="31">
        <f t="shared" si="0"/>
        <v>342</v>
      </c>
    </row>
    <row r="135" spans="2:9" ht="15.75" thickBot="1" x14ac:dyDescent="0.3">
      <c r="B135" s="55">
        <v>23</v>
      </c>
      <c r="C135" s="50" t="s">
        <v>4</v>
      </c>
      <c r="D135" s="8" t="s">
        <v>4</v>
      </c>
      <c r="E135" s="53" t="s">
        <v>4</v>
      </c>
      <c r="F135" s="8" t="s">
        <v>4</v>
      </c>
      <c r="G135" s="25">
        <v>2439</v>
      </c>
      <c r="H135" s="39">
        <v>2683</v>
      </c>
      <c r="I135" s="52">
        <f>H135</f>
        <v>2683</v>
      </c>
    </row>
    <row r="136" spans="2:9" ht="31.5" customHeight="1" thickBot="1" x14ac:dyDescent="0.3">
      <c r="B136" s="137" t="s">
        <v>185</v>
      </c>
      <c r="C136" s="138" t="s">
        <v>190</v>
      </c>
      <c r="D136" s="139"/>
      <c r="E136" s="139"/>
      <c r="F136" s="139"/>
      <c r="G136" s="139"/>
      <c r="H136" s="139"/>
      <c r="I136" s="140"/>
    </row>
  </sheetData>
  <mergeCells count="128">
    <mergeCell ref="C136:I136"/>
    <mergeCell ref="H24:H25"/>
    <mergeCell ref="E110:E111"/>
    <mergeCell ref="C101:C103"/>
    <mergeCell ref="E101:E103"/>
    <mergeCell ref="I101:I103"/>
    <mergeCell ref="C108:C109"/>
    <mergeCell ref="E108:E109"/>
    <mergeCell ref="I108:I109"/>
    <mergeCell ref="C96:C97"/>
    <mergeCell ref="E96:E97"/>
    <mergeCell ref="I96:I97"/>
    <mergeCell ref="C98:C100"/>
    <mergeCell ref="E98:E100"/>
    <mergeCell ref="I98:I100"/>
    <mergeCell ref="C93:C95"/>
    <mergeCell ref="E93:E95"/>
    <mergeCell ref="I93:I95"/>
    <mergeCell ref="C87:C88"/>
    <mergeCell ref="E87:E88"/>
    <mergeCell ref="I87:I88"/>
    <mergeCell ref="C89:C92"/>
    <mergeCell ref="E89:E92"/>
    <mergeCell ref="I89:I92"/>
    <mergeCell ref="C81:C82"/>
    <mergeCell ref="E81:E82"/>
    <mergeCell ref="I81:I82"/>
    <mergeCell ref="C83:C86"/>
    <mergeCell ref="E83:E85"/>
    <mergeCell ref="I83:I86"/>
    <mergeCell ref="D85:D86"/>
    <mergeCell ref="H85:H86"/>
    <mergeCell ref="C77:C78"/>
    <mergeCell ref="E77:E78"/>
    <mergeCell ref="I77:I78"/>
    <mergeCell ref="C79:C80"/>
    <mergeCell ref="E79:E80"/>
    <mergeCell ref="I79:I80"/>
    <mergeCell ref="C69:C72"/>
    <mergeCell ref="E69:E71"/>
    <mergeCell ref="I69:I72"/>
    <mergeCell ref="C73:C76"/>
    <mergeCell ref="E73:E75"/>
    <mergeCell ref="I73:I76"/>
    <mergeCell ref="C65:C68"/>
    <mergeCell ref="D65:D66"/>
    <mergeCell ref="E65:E68"/>
    <mergeCell ref="H65:H66"/>
    <mergeCell ref="I65:I68"/>
    <mergeCell ref="C53:C57"/>
    <mergeCell ref="E53:E56"/>
    <mergeCell ref="I53:I57"/>
    <mergeCell ref="C58:C61"/>
    <mergeCell ref="E58:E61"/>
    <mergeCell ref="I58:I61"/>
    <mergeCell ref="I47:I48"/>
    <mergeCell ref="C49:C52"/>
    <mergeCell ref="D49:D50"/>
    <mergeCell ref="E49:E50"/>
    <mergeCell ref="H49:H50"/>
    <mergeCell ref="I49:I52"/>
    <mergeCell ref="E51:E52"/>
    <mergeCell ref="C62:C64"/>
    <mergeCell ref="E62:E64"/>
    <mergeCell ref="I62:I64"/>
    <mergeCell ref="D41:D43"/>
    <mergeCell ref="E41:E43"/>
    <mergeCell ref="H41:H43"/>
    <mergeCell ref="D44:D45"/>
    <mergeCell ref="E44:E45"/>
    <mergeCell ref="H44:H45"/>
    <mergeCell ref="C36:C46"/>
    <mergeCell ref="C47:C48"/>
    <mergeCell ref="E47:E48"/>
    <mergeCell ref="I36:I46"/>
    <mergeCell ref="C5:C23"/>
    <mergeCell ref="D5:D6"/>
    <mergeCell ref="E5:E7"/>
    <mergeCell ref="H5:H6"/>
    <mergeCell ref="I5:I23"/>
    <mergeCell ref="E9:E10"/>
    <mergeCell ref="E11:E14"/>
    <mergeCell ref="E15:E17"/>
    <mergeCell ref="E18:E19"/>
    <mergeCell ref="E21:E23"/>
    <mergeCell ref="D36:D40"/>
    <mergeCell ref="E36:E38"/>
    <mergeCell ref="H36:H40"/>
    <mergeCell ref="C24:C35"/>
    <mergeCell ref="E24:E27"/>
    <mergeCell ref="G24:G25"/>
    <mergeCell ref="I24:I35"/>
    <mergeCell ref="D26:D27"/>
    <mergeCell ref="G26:G27"/>
    <mergeCell ref="H26:H27"/>
    <mergeCell ref="E28:E31"/>
    <mergeCell ref="E32:E33"/>
    <mergeCell ref="E34:E35"/>
    <mergeCell ref="B69:B72"/>
    <mergeCell ref="B73:B76"/>
    <mergeCell ref="B77:B78"/>
    <mergeCell ref="B79:B80"/>
    <mergeCell ref="B81:B82"/>
    <mergeCell ref="B83:B86"/>
    <mergeCell ref="B87:B88"/>
    <mergeCell ref="B89:B92"/>
    <mergeCell ref="B5:B23"/>
    <mergeCell ref="B24:B35"/>
    <mergeCell ref="B36:B46"/>
    <mergeCell ref="B47:B48"/>
    <mergeCell ref="B49:B52"/>
    <mergeCell ref="B53:B57"/>
    <mergeCell ref="B58:B61"/>
    <mergeCell ref="B62:B64"/>
    <mergeCell ref="B65:B68"/>
    <mergeCell ref="B110:B112"/>
    <mergeCell ref="E104:E105"/>
    <mergeCell ref="E106:E107"/>
    <mergeCell ref="B104:B107"/>
    <mergeCell ref="C104:C107"/>
    <mergeCell ref="I104:I107"/>
    <mergeCell ref="B93:B95"/>
    <mergeCell ref="B96:B97"/>
    <mergeCell ref="B98:B100"/>
    <mergeCell ref="B101:B103"/>
    <mergeCell ref="B108:B109"/>
    <mergeCell ref="C110:C112"/>
    <mergeCell ref="I110:I112"/>
  </mergeCells>
  <pageMargins left="0.70866141732283472" right="0.70866141732283472" top="0.74803149606299213" bottom="0.74803149606299213" header="0.31496062992125984" footer="0.11811023622047245"/>
  <pageSetup paperSize="9" scale="68" fitToHeight="0" orientation="portrait" r:id="rId1"/>
  <headerFooter>
    <oddHeader>&amp;LAnexa D.2 - Clustere apa uzata</oddHeader>
  </headerFooter>
  <rowBreaks count="1" manualBreakCount="1">
    <brk id="72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E38AD-91CD-473E-8718-E95831DBD604}">
  <dimension ref="B3:I31"/>
  <sheetViews>
    <sheetView view="pageBreakPreview" zoomScaleNormal="85" zoomScaleSheetLayoutView="100" zoomScalePageLayoutView="70" workbookViewId="0">
      <selection activeCell="P21" sqref="P21"/>
    </sheetView>
  </sheetViews>
  <sheetFormatPr defaultRowHeight="15" x14ac:dyDescent="0.25"/>
  <cols>
    <col min="1" max="1" width="3.7109375" customWidth="1"/>
    <col min="3" max="3" width="16.7109375" customWidth="1"/>
    <col min="4" max="4" width="17.7109375" customWidth="1"/>
    <col min="5" max="5" width="17.85546875" customWidth="1"/>
    <col min="6" max="6" width="13.140625" customWidth="1"/>
    <col min="7" max="7" width="14.28515625" customWidth="1"/>
  </cols>
  <sheetData>
    <row r="3" spans="2:7" ht="15.75" thickBot="1" x14ac:dyDescent="0.3"/>
    <row r="4" spans="2:7" ht="45" customHeight="1" thickBot="1" x14ac:dyDescent="0.3">
      <c r="B4" s="9" t="s">
        <v>0</v>
      </c>
      <c r="C4" s="14" t="s">
        <v>187</v>
      </c>
      <c r="D4" s="14" t="s">
        <v>36</v>
      </c>
      <c r="E4" s="14" t="s">
        <v>37</v>
      </c>
      <c r="F4" s="14" t="s">
        <v>31</v>
      </c>
      <c r="G4" s="15" t="s">
        <v>38</v>
      </c>
    </row>
    <row r="5" spans="2:7" x14ac:dyDescent="0.25">
      <c r="B5" s="63">
        <v>1</v>
      </c>
      <c r="C5" s="89" t="s">
        <v>1</v>
      </c>
      <c r="D5" s="89" t="s">
        <v>1</v>
      </c>
      <c r="E5" s="2" t="s">
        <v>1</v>
      </c>
      <c r="F5" s="10">
        <v>51567</v>
      </c>
      <c r="G5" s="126">
        <v>60190</v>
      </c>
    </row>
    <row r="6" spans="2:7" x14ac:dyDescent="0.25">
      <c r="B6" s="64"/>
      <c r="C6" s="83"/>
      <c r="D6" s="83"/>
      <c r="E6" s="1" t="s">
        <v>40</v>
      </c>
      <c r="F6" s="11">
        <v>772</v>
      </c>
      <c r="G6" s="125"/>
    </row>
    <row r="7" spans="2:7" x14ac:dyDescent="0.25">
      <c r="B7" s="42">
        <f>B5+1</f>
        <v>2</v>
      </c>
      <c r="C7" s="5" t="s">
        <v>13</v>
      </c>
      <c r="D7" s="83" t="s">
        <v>13</v>
      </c>
      <c r="E7" s="5" t="s">
        <v>13</v>
      </c>
      <c r="F7" s="101">
        <v>15984</v>
      </c>
      <c r="G7" s="125">
        <v>18382</v>
      </c>
    </row>
    <row r="8" spans="2:7" x14ac:dyDescent="0.25">
      <c r="B8" s="42">
        <f>B7+1</f>
        <v>3</v>
      </c>
      <c r="C8" s="5" t="s">
        <v>88</v>
      </c>
      <c r="D8" s="83"/>
      <c r="E8" s="5" t="s">
        <v>88</v>
      </c>
      <c r="F8" s="67"/>
      <c r="G8" s="125"/>
    </row>
    <row r="9" spans="2:7" x14ac:dyDescent="0.25">
      <c r="B9" s="42">
        <f t="shared" ref="B9:B29" si="0">B8+1</f>
        <v>4</v>
      </c>
      <c r="C9" s="5" t="s">
        <v>14</v>
      </c>
      <c r="D9" s="36" t="s">
        <v>14</v>
      </c>
      <c r="E9" s="5" t="s">
        <v>14</v>
      </c>
      <c r="F9" s="11">
        <v>2670</v>
      </c>
      <c r="G9" s="43">
        <v>2937</v>
      </c>
    </row>
    <row r="10" spans="2:7" x14ac:dyDescent="0.25">
      <c r="B10" s="42">
        <f t="shared" si="0"/>
        <v>5</v>
      </c>
      <c r="C10" s="5" t="s">
        <v>15</v>
      </c>
      <c r="D10" s="36" t="s">
        <v>15</v>
      </c>
      <c r="E10" s="5" t="s">
        <v>15</v>
      </c>
      <c r="F10" s="12">
        <v>3175</v>
      </c>
      <c r="G10" s="43">
        <v>3493</v>
      </c>
    </row>
    <row r="11" spans="2:7" x14ac:dyDescent="0.25">
      <c r="B11" s="42">
        <f t="shared" si="0"/>
        <v>6</v>
      </c>
      <c r="C11" s="5" t="s">
        <v>16</v>
      </c>
      <c r="D11" s="36" t="s">
        <v>16</v>
      </c>
      <c r="E11" s="5" t="s">
        <v>16</v>
      </c>
      <c r="F11" s="12">
        <v>4499</v>
      </c>
      <c r="G11" s="43">
        <v>4949</v>
      </c>
    </row>
    <row r="12" spans="2:7" x14ac:dyDescent="0.25">
      <c r="B12" s="65">
        <f t="shared" si="0"/>
        <v>7</v>
      </c>
      <c r="C12" s="83" t="s">
        <v>23</v>
      </c>
      <c r="D12" s="83" t="s">
        <v>23</v>
      </c>
      <c r="E12" s="5" t="s">
        <v>23</v>
      </c>
      <c r="F12" s="11">
        <v>5216</v>
      </c>
      <c r="G12" s="125">
        <v>13315</v>
      </c>
    </row>
    <row r="13" spans="2:7" x14ac:dyDescent="0.25">
      <c r="B13" s="86"/>
      <c r="C13" s="102"/>
      <c r="D13" s="83"/>
      <c r="E13" s="5" t="s">
        <v>91</v>
      </c>
      <c r="F13" s="11">
        <v>706</v>
      </c>
      <c r="G13" s="125"/>
    </row>
    <row r="14" spans="2:7" x14ac:dyDescent="0.25">
      <c r="B14" s="86"/>
      <c r="C14" s="102"/>
      <c r="D14" s="83"/>
      <c r="E14" s="5" t="s">
        <v>92</v>
      </c>
      <c r="F14" s="11">
        <v>1038</v>
      </c>
      <c r="G14" s="125"/>
    </row>
    <row r="15" spans="2:7" x14ac:dyDescent="0.25">
      <c r="B15" s="86"/>
      <c r="C15" s="102"/>
      <c r="D15" s="5" t="s">
        <v>25</v>
      </c>
      <c r="E15" s="5" t="s">
        <v>25</v>
      </c>
      <c r="F15" s="11">
        <v>3425</v>
      </c>
      <c r="G15" s="125"/>
    </row>
    <row r="16" spans="2:7" ht="30" x14ac:dyDescent="0.25">
      <c r="B16" s="70"/>
      <c r="C16" s="102"/>
      <c r="D16" s="36" t="s">
        <v>121</v>
      </c>
      <c r="E16" s="5" t="s">
        <v>122</v>
      </c>
      <c r="F16" s="26">
        <v>1175</v>
      </c>
      <c r="G16" s="125"/>
    </row>
    <row r="17" spans="2:9" x14ac:dyDescent="0.25">
      <c r="B17" s="65">
        <f>B12+1</f>
        <v>8</v>
      </c>
      <c r="C17" s="83" t="s">
        <v>184</v>
      </c>
      <c r="D17" s="83" t="s">
        <v>184</v>
      </c>
      <c r="E17" s="5" t="s">
        <v>184</v>
      </c>
      <c r="F17" s="11">
        <v>2299</v>
      </c>
      <c r="G17" s="125">
        <v>3967</v>
      </c>
    </row>
    <row r="18" spans="2:9" x14ac:dyDescent="0.25">
      <c r="B18" s="86"/>
      <c r="C18" s="102"/>
      <c r="D18" s="83"/>
      <c r="E18" s="5" t="s">
        <v>188</v>
      </c>
      <c r="F18" s="11">
        <v>662</v>
      </c>
      <c r="G18" s="125"/>
    </row>
    <row r="19" spans="2:9" x14ac:dyDescent="0.25">
      <c r="B19" s="70"/>
      <c r="C19" s="102"/>
      <c r="D19" s="83"/>
      <c r="E19" s="5" t="s">
        <v>189</v>
      </c>
      <c r="F19" s="11">
        <v>645</v>
      </c>
      <c r="G19" s="125"/>
    </row>
    <row r="20" spans="2:9" x14ac:dyDescent="0.25">
      <c r="B20" s="42">
        <f>B17+1</f>
        <v>9</v>
      </c>
      <c r="C20" s="5" t="s">
        <v>20</v>
      </c>
      <c r="D20" s="36" t="s">
        <v>20</v>
      </c>
      <c r="E20" s="5" t="s">
        <v>20</v>
      </c>
      <c r="F20" s="12">
        <v>9104</v>
      </c>
      <c r="G20" s="43">
        <v>10014</v>
      </c>
    </row>
    <row r="21" spans="2:9" x14ac:dyDescent="0.25">
      <c r="B21" s="42">
        <f t="shared" si="0"/>
        <v>10</v>
      </c>
      <c r="C21" s="83" t="s">
        <v>12</v>
      </c>
      <c r="D21" s="83" t="s">
        <v>12</v>
      </c>
      <c r="E21" s="5" t="s">
        <v>12</v>
      </c>
      <c r="F21" s="12">
        <v>1340</v>
      </c>
      <c r="G21" s="125">
        <v>3076</v>
      </c>
    </row>
    <row r="22" spans="2:9" x14ac:dyDescent="0.25">
      <c r="B22" s="42">
        <f t="shared" si="0"/>
        <v>11</v>
      </c>
      <c r="C22" s="102"/>
      <c r="D22" s="83"/>
      <c r="E22" s="5" t="s">
        <v>98</v>
      </c>
      <c r="F22" s="12">
        <v>1456</v>
      </c>
      <c r="G22" s="125"/>
    </row>
    <row r="23" spans="2:9" x14ac:dyDescent="0.25">
      <c r="B23" s="42">
        <f t="shared" si="0"/>
        <v>12</v>
      </c>
      <c r="C23" s="5" t="s">
        <v>53</v>
      </c>
      <c r="D23" s="36" t="s">
        <v>8</v>
      </c>
      <c r="E23" s="5" t="s">
        <v>53</v>
      </c>
      <c r="F23" s="11">
        <v>2148</v>
      </c>
      <c r="G23" s="43">
        <v>2363</v>
      </c>
    </row>
    <row r="24" spans="2:9" x14ac:dyDescent="0.25">
      <c r="B24" s="42">
        <f t="shared" si="0"/>
        <v>13</v>
      </c>
      <c r="C24" s="5" t="s">
        <v>10</v>
      </c>
      <c r="D24" s="36" t="s">
        <v>10</v>
      </c>
      <c r="E24" s="5" t="s">
        <v>10</v>
      </c>
      <c r="F24" s="12">
        <v>4967</v>
      </c>
      <c r="G24" s="43">
        <v>5464</v>
      </c>
    </row>
    <row r="25" spans="2:9" x14ac:dyDescent="0.25">
      <c r="B25" s="42">
        <f t="shared" si="0"/>
        <v>14</v>
      </c>
      <c r="C25" s="5" t="s">
        <v>62</v>
      </c>
      <c r="D25" s="36" t="s">
        <v>62</v>
      </c>
      <c r="E25" s="5" t="s">
        <v>62</v>
      </c>
      <c r="F25" s="11">
        <v>3222</v>
      </c>
      <c r="G25" s="43">
        <v>3544</v>
      </c>
    </row>
    <row r="26" spans="2:9" x14ac:dyDescent="0.25">
      <c r="B26" s="42">
        <f t="shared" si="0"/>
        <v>15</v>
      </c>
      <c r="C26" s="5" t="s">
        <v>114</v>
      </c>
      <c r="D26" s="36" t="s">
        <v>114</v>
      </c>
      <c r="E26" s="5" t="s">
        <v>114</v>
      </c>
      <c r="F26" s="12">
        <v>2413</v>
      </c>
      <c r="G26" s="43">
        <v>2654</v>
      </c>
    </row>
    <row r="27" spans="2:9" x14ac:dyDescent="0.25">
      <c r="B27" s="42">
        <f t="shared" si="0"/>
        <v>16</v>
      </c>
      <c r="C27" s="5" t="s">
        <v>4</v>
      </c>
      <c r="D27" s="36" t="s">
        <v>4</v>
      </c>
      <c r="E27" s="5" t="s">
        <v>4</v>
      </c>
      <c r="F27" s="12">
        <v>2439</v>
      </c>
      <c r="G27" s="43">
        <v>2683</v>
      </c>
    </row>
    <row r="28" spans="2:9" x14ac:dyDescent="0.25">
      <c r="B28" s="42">
        <f t="shared" si="0"/>
        <v>17</v>
      </c>
      <c r="C28" s="5" t="s">
        <v>21</v>
      </c>
      <c r="D28" s="37" t="s">
        <v>21</v>
      </c>
      <c r="E28" s="5" t="s">
        <v>21</v>
      </c>
      <c r="F28" s="12">
        <v>3251</v>
      </c>
      <c r="G28" s="43">
        <v>3576</v>
      </c>
    </row>
    <row r="29" spans="2:9" ht="15.75" thickBot="1" x14ac:dyDescent="0.3">
      <c r="B29" s="44">
        <f t="shared" si="0"/>
        <v>18</v>
      </c>
      <c r="C29" s="8" t="s">
        <v>17</v>
      </c>
      <c r="D29" s="8" t="s">
        <v>17</v>
      </c>
      <c r="E29" s="8" t="s">
        <v>17</v>
      </c>
      <c r="F29" s="45">
        <v>3596</v>
      </c>
      <c r="G29" s="46">
        <v>3956</v>
      </c>
    </row>
    <row r="31" spans="2:9" ht="31.5" customHeight="1" x14ac:dyDescent="0.25">
      <c r="B31" s="41" t="s">
        <v>185</v>
      </c>
      <c r="C31" s="116" t="s">
        <v>186</v>
      </c>
      <c r="D31" s="117"/>
      <c r="E31" s="117"/>
      <c r="F31" s="117"/>
      <c r="G31" s="117"/>
      <c r="H31" s="41"/>
      <c r="I31" s="41"/>
    </row>
  </sheetData>
  <mergeCells count="19">
    <mergeCell ref="B5:B6"/>
    <mergeCell ref="C5:C6"/>
    <mergeCell ref="D5:D6"/>
    <mergeCell ref="G5:G6"/>
    <mergeCell ref="D7:D8"/>
    <mergeCell ref="F7:F8"/>
    <mergeCell ref="G7:G8"/>
    <mergeCell ref="B17:B19"/>
    <mergeCell ref="B12:B16"/>
    <mergeCell ref="C31:G31"/>
    <mergeCell ref="C21:C22"/>
    <mergeCell ref="D21:D22"/>
    <mergeCell ref="G21:G22"/>
    <mergeCell ref="C12:C16"/>
    <mergeCell ref="D12:D14"/>
    <mergeCell ref="G12:G16"/>
    <mergeCell ref="C17:C19"/>
    <mergeCell ref="D17:D19"/>
    <mergeCell ref="G17:G19"/>
  </mergeCells>
  <pageMargins left="0.70866141732283472" right="0.70866141732283472" top="0.74803149606299213" bottom="0.74803149606299213" header="0.31496062992125984" footer="0.11811023622047245"/>
  <pageSetup paperSize="9" scale="68" fitToHeight="0" orientation="portrait" r:id="rId1"/>
  <headerFooter>
    <oddHeader>&amp;LAnexa D.2 - Clustere apa uzata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02703EF26E6D4E977A1588C092D7CF" ma:contentTypeVersion="8" ma:contentTypeDescription="Create a new document." ma:contentTypeScope="" ma:versionID="5c3bf62fb088b932dfe711672233914c">
  <xsd:schema xmlns:xsd="http://www.w3.org/2001/XMLSchema" xmlns:xs="http://www.w3.org/2001/XMLSchema" xmlns:p="http://schemas.microsoft.com/office/2006/metadata/properties" xmlns:ns2="65f635d2-82ea-4d78-897f-ada8f4f641e5" targetNamespace="http://schemas.microsoft.com/office/2006/metadata/properties" ma:root="true" ma:fieldsID="6f3f24496ff13eaba71698c08ebaad7c" ns2:_="">
    <xsd:import namespace="65f635d2-82ea-4d78-897f-ada8f4f641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635d2-82ea-4d78-897f-ada8f4f64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609301-4D0A-4AA4-9030-60FC42ACCBA0}"/>
</file>

<file path=customXml/itemProps2.xml><?xml version="1.0" encoding="utf-8"?>
<ds:datastoreItem xmlns:ds="http://schemas.openxmlformats.org/officeDocument/2006/customXml" ds:itemID="{12820B55-116B-4C8F-BFCB-8E124EDE3AB8}"/>
</file>

<file path=customXml/itemProps3.xml><?xml version="1.0" encoding="utf-8"?>
<ds:datastoreItem xmlns:ds="http://schemas.openxmlformats.org/officeDocument/2006/customXml" ds:itemID="{5134CFED-A332-4D38-BE97-053AFAC723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Apa</vt:lpstr>
      <vt:lpstr>Apa uzata</vt:lpstr>
      <vt:lpstr>Agg peste 2.000 le</vt:lpstr>
      <vt:lpstr>'Agg peste 2.000 le'!Print_Area</vt:lpstr>
      <vt:lpstr>Apa!Print_Area</vt:lpstr>
      <vt:lpstr>'Apa uzata'!Print_Area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 Preda</dc:creator>
  <cp:lastModifiedBy>IB</cp:lastModifiedBy>
  <cp:lastPrinted>2020-04-29T06:21:04Z</cp:lastPrinted>
  <dcterms:created xsi:type="dcterms:W3CDTF">2015-06-05T18:17:20Z</dcterms:created>
  <dcterms:modified xsi:type="dcterms:W3CDTF">2020-04-29T11:27:27Z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0x010100C202703EF26E6D4E977A1588C092D7CF</vt:lpwstr>
  </property>
</Properties>
</file>